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57" i="12" l="1"/>
  <c r="F39" i="1" s="1"/>
  <c r="I47" i="1"/>
  <c r="I9" i="12"/>
  <c r="I8" i="12" s="1"/>
  <c r="K9" i="12"/>
  <c r="K8" i="12" s="1"/>
  <c r="O9" i="12"/>
  <c r="O8" i="12" s="1"/>
  <c r="Q9" i="12"/>
  <c r="Q8" i="12" s="1"/>
  <c r="U9" i="12"/>
  <c r="U8" i="12" s="1"/>
  <c r="G45" i="12"/>
  <c r="M45" i="12" s="1"/>
  <c r="I45" i="12"/>
  <c r="K45" i="12"/>
  <c r="O45" i="12"/>
  <c r="Q45" i="12"/>
  <c r="U45" i="12"/>
  <c r="G49" i="12"/>
  <c r="I49" i="12"/>
  <c r="K49" i="12"/>
  <c r="M49" i="12"/>
  <c r="O49" i="12"/>
  <c r="Q49" i="12"/>
  <c r="U49" i="12"/>
  <c r="G54" i="12"/>
  <c r="I54" i="12"/>
  <c r="K54" i="12"/>
  <c r="O54" i="12"/>
  <c r="Q54" i="12"/>
  <c r="U54" i="12"/>
  <c r="G55" i="12"/>
  <c r="M55" i="12" s="1"/>
  <c r="I55" i="12"/>
  <c r="K55" i="12"/>
  <c r="O55" i="12"/>
  <c r="Q55" i="12"/>
  <c r="Q44" i="12" s="1"/>
  <c r="U55" i="12"/>
  <c r="G56" i="12"/>
  <c r="M56" i="12" s="1"/>
  <c r="I56" i="12"/>
  <c r="K56" i="12"/>
  <c r="O56" i="12"/>
  <c r="Q56" i="12"/>
  <c r="U56" i="12"/>
  <c r="G63" i="12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K62" i="12" s="1"/>
  <c r="M65" i="12"/>
  <c r="O65" i="12"/>
  <c r="Q65" i="12"/>
  <c r="U65" i="12"/>
  <c r="G67" i="12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1" i="12"/>
  <c r="M71" i="12" s="1"/>
  <c r="I71" i="12"/>
  <c r="K71" i="12"/>
  <c r="K66" i="12" s="1"/>
  <c r="O71" i="12"/>
  <c r="Q71" i="12"/>
  <c r="U71" i="12"/>
  <c r="U66" i="12" s="1"/>
  <c r="G74" i="12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82" i="12"/>
  <c r="M82" i="12" s="1"/>
  <c r="I82" i="12"/>
  <c r="K82" i="12"/>
  <c r="O82" i="12"/>
  <c r="Q82" i="12"/>
  <c r="U82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1" i="12"/>
  <c r="I91" i="12"/>
  <c r="K91" i="12"/>
  <c r="M91" i="12"/>
  <c r="O91" i="12"/>
  <c r="Q91" i="12"/>
  <c r="U91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101" i="12"/>
  <c r="I101" i="12"/>
  <c r="K101" i="12"/>
  <c r="O101" i="12"/>
  <c r="Q101" i="12"/>
  <c r="U101" i="12"/>
  <c r="G104" i="12"/>
  <c r="M104" i="12" s="1"/>
  <c r="I104" i="12"/>
  <c r="K104" i="12"/>
  <c r="O104" i="12"/>
  <c r="Q104" i="12"/>
  <c r="U104" i="12"/>
  <c r="G107" i="12"/>
  <c r="M107" i="12" s="1"/>
  <c r="I107" i="12"/>
  <c r="K107" i="12"/>
  <c r="O107" i="12"/>
  <c r="Q107" i="12"/>
  <c r="U107" i="12"/>
  <c r="G112" i="12"/>
  <c r="I112" i="12"/>
  <c r="K112" i="12"/>
  <c r="M112" i="12"/>
  <c r="O112" i="12"/>
  <c r="Q112" i="12"/>
  <c r="U112" i="12"/>
  <c r="G115" i="12"/>
  <c r="M115" i="12" s="1"/>
  <c r="I115" i="12"/>
  <c r="K115" i="12"/>
  <c r="O115" i="12"/>
  <c r="Q115" i="12"/>
  <c r="U115" i="12"/>
  <c r="G118" i="12"/>
  <c r="M118" i="12" s="1"/>
  <c r="I118" i="12"/>
  <c r="K118" i="12"/>
  <c r="O118" i="12"/>
  <c r="Q118" i="12"/>
  <c r="U118" i="12"/>
  <c r="G123" i="12"/>
  <c r="M123" i="12" s="1"/>
  <c r="I123" i="12"/>
  <c r="K123" i="12"/>
  <c r="O123" i="12"/>
  <c r="Q123" i="12"/>
  <c r="U123" i="12"/>
  <c r="G128" i="12"/>
  <c r="I128" i="12"/>
  <c r="K128" i="12"/>
  <c r="M128" i="12"/>
  <c r="O128" i="12"/>
  <c r="Q128" i="12"/>
  <c r="U128" i="12"/>
  <c r="G136" i="12"/>
  <c r="M136" i="12" s="1"/>
  <c r="I136" i="12"/>
  <c r="K136" i="12"/>
  <c r="O136" i="12"/>
  <c r="Q136" i="12"/>
  <c r="U136" i="12"/>
  <c r="G138" i="12"/>
  <c r="M138" i="12" s="1"/>
  <c r="I138" i="12"/>
  <c r="K138" i="12"/>
  <c r="O138" i="12"/>
  <c r="Q138" i="12"/>
  <c r="U138" i="12"/>
  <c r="G143" i="12"/>
  <c r="M143" i="12" s="1"/>
  <c r="I143" i="12"/>
  <c r="K143" i="12"/>
  <c r="O143" i="12"/>
  <c r="Q143" i="12"/>
  <c r="U143" i="12"/>
  <c r="G144" i="12"/>
  <c r="I144" i="12"/>
  <c r="K144" i="12"/>
  <c r="M144" i="12"/>
  <c r="O144" i="12"/>
  <c r="Q144" i="12"/>
  <c r="U144" i="12"/>
  <c r="G147" i="12"/>
  <c r="M147" i="12" s="1"/>
  <c r="I147" i="12"/>
  <c r="K147" i="12"/>
  <c r="O147" i="12"/>
  <c r="Q147" i="12"/>
  <c r="U147" i="12"/>
  <c r="G151" i="12"/>
  <c r="M151" i="12" s="1"/>
  <c r="I151" i="12"/>
  <c r="K151" i="12"/>
  <c r="O151" i="12"/>
  <c r="Q151" i="12"/>
  <c r="U151" i="12"/>
  <c r="G155" i="12"/>
  <c r="M155" i="12" s="1"/>
  <c r="I155" i="12"/>
  <c r="K155" i="12"/>
  <c r="O155" i="12"/>
  <c r="Q155" i="12"/>
  <c r="U155" i="12"/>
  <c r="G157" i="12"/>
  <c r="I157" i="12"/>
  <c r="K157" i="12"/>
  <c r="K156" i="12" s="1"/>
  <c r="O157" i="12"/>
  <c r="Q157" i="12"/>
  <c r="U157" i="12"/>
  <c r="U156" i="12" s="1"/>
  <c r="G158" i="12"/>
  <c r="M158" i="12" s="1"/>
  <c r="I158" i="12"/>
  <c r="K158" i="12"/>
  <c r="O158" i="12"/>
  <c r="Q158" i="12"/>
  <c r="U158" i="12"/>
  <c r="U166" i="12"/>
  <c r="G167" i="12"/>
  <c r="I167" i="12"/>
  <c r="K167" i="12"/>
  <c r="K166" i="12" s="1"/>
  <c r="M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Q166" i="12" s="1"/>
  <c r="U169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I174" i="12"/>
  <c r="K174" i="12"/>
  <c r="M174" i="12"/>
  <c r="O174" i="12"/>
  <c r="Q174" i="12"/>
  <c r="U174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M179" i="12" s="1"/>
  <c r="I179" i="12"/>
  <c r="K179" i="12"/>
  <c r="O179" i="12"/>
  <c r="Q179" i="12"/>
  <c r="U179" i="12"/>
  <c r="G184" i="12"/>
  <c r="I184" i="12"/>
  <c r="K184" i="12"/>
  <c r="M184" i="12"/>
  <c r="O184" i="12"/>
  <c r="Q184" i="12"/>
  <c r="U184" i="12"/>
  <c r="G187" i="12"/>
  <c r="M187" i="12" s="1"/>
  <c r="I187" i="12"/>
  <c r="K187" i="12"/>
  <c r="O187" i="12"/>
  <c r="Q187" i="12"/>
  <c r="U187" i="12"/>
  <c r="G190" i="12"/>
  <c r="M190" i="12" s="1"/>
  <c r="I190" i="12"/>
  <c r="K190" i="12"/>
  <c r="O190" i="12"/>
  <c r="Q190" i="12"/>
  <c r="U190" i="12"/>
  <c r="G193" i="12"/>
  <c r="M193" i="12" s="1"/>
  <c r="I193" i="12"/>
  <c r="K193" i="12"/>
  <c r="O193" i="12"/>
  <c r="Q193" i="12"/>
  <c r="U193" i="12"/>
  <c r="G194" i="12"/>
  <c r="I194" i="12"/>
  <c r="K194" i="12"/>
  <c r="M194" i="12"/>
  <c r="O194" i="12"/>
  <c r="Q194" i="12"/>
  <c r="U194" i="12"/>
  <c r="G195" i="12"/>
  <c r="M195" i="12" s="1"/>
  <c r="I195" i="12"/>
  <c r="K195" i="12"/>
  <c r="O195" i="12"/>
  <c r="Q195" i="12"/>
  <c r="U195" i="12"/>
  <c r="G198" i="12"/>
  <c r="M198" i="12" s="1"/>
  <c r="I198" i="12"/>
  <c r="K198" i="12"/>
  <c r="O198" i="12"/>
  <c r="Q198" i="12"/>
  <c r="U198" i="12"/>
  <c r="G199" i="12"/>
  <c r="M199" i="12" s="1"/>
  <c r="I199" i="12"/>
  <c r="K199" i="12"/>
  <c r="O199" i="12"/>
  <c r="Q199" i="12"/>
  <c r="U199" i="12"/>
  <c r="G202" i="12"/>
  <c r="I202" i="12"/>
  <c r="K202" i="12"/>
  <c r="M202" i="12"/>
  <c r="O202" i="12"/>
  <c r="Q202" i="12"/>
  <c r="U202" i="12"/>
  <c r="G205" i="12"/>
  <c r="M205" i="12" s="1"/>
  <c r="I205" i="12"/>
  <c r="K205" i="12"/>
  <c r="O205" i="12"/>
  <c r="Q205" i="12"/>
  <c r="U205" i="12"/>
  <c r="G206" i="12"/>
  <c r="M206" i="12" s="1"/>
  <c r="I206" i="12"/>
  <c r="K206" i="12"/>
  <c r="O206" i="12"/>
  <c r="Q206" i="12"/>
  <c r="U206" i="12"/>
  <c r="G209" i="12"/>
  <c r="M209" i="12" s="1"/>
  <c r="I209" i="12"/>
  <c r="K209" i="12"/>
  <c r="O209" i="12"/>
  <c r="Q209" i="12"/>
  <c r="U209" i="12"/>
  <c r="K210" i="12"/>
  <c r="U210" i="12"/>
  <c r="G211" i="12"/>
  <c r="G210" i="12" s="1"/>
  <c r="I56" i="1" s="1"/>
  <c r="I211" i="12"/>
  <c r="I210" i="12" s="1"/>
  <c r="K211" i="12"/>
  <c r="M211" i="12"/>
  <c r="M210" i="12" s="1"/>
  <c r="O211" i="12"/>
  <c r="O210" i="12" s="1"/>
  <c r="Q211" i="12"/>
  <c r="Q210" i="12" s="1"/>
  <c r="U211" i="12"/>
  <c r="G215" i="12"/>
  <c r="M215" i="12" s="1"/>
  <c r="I215" i="12"/>
  <c r="K215" i="12"/>
  <c r="O215" i="12"/>
  <c r="Q215" i="12"/>
  <c r="U215" i="12"/>
  <c r="G218" i="12"/>
  <c r="I218" i="12"/>
  <c r="K218" i="12"/>
  <c r="M218" i="12"/>
  <c r="O218" i="12"/>
  <c r="Q218" i="12"/>
  <c r="U218" i="12"/>
  <c r="G221" i="12"/>
  <c r="M221" i="12" s="1"/>
  <c r="I221" i="12"/>
  <c r="K221" i="12"/>
  <c r="O221" i="12"/>
  <c r="Q221" i="12"/>
  <c r="U221" i="12"/>
  <c r="G223" i="12"/>
  <c r="M223" i="12" s="1"/>
  <c r="I223" i="12"/>
  <c r="K223" i="12"/>
  <c r="O223" i="12"/>
  <c r="Q223" i="12"/>
  <c r="U223" i="12"/>
  <c r="G224" i="12"/>
  <c r="M224" i="12" s="1"/>
  <c r="I224" i="12"/>
  <c r="K224" i="12"/>
  <c r="O224" i="12"/>
  <c r="Q224" i="12"/>
  <c r="U224" i="12"/>
  <c r="G225" i="12"/>
  <c r="I225" i="12"/>
  <c r="K225" i="12"/>
  <c r="M225" i="12"/>
  <c r="O225" i="12"/>
  <c r="Q225" i="12"/>
  <c r="U225" i="12"/>
  <c r="G226" i="12"/>
  <c r="M226" i="12" s="1"/>
  <c r="I226" i="12"/>
  <c r="K226" i="12"/>
  <c r="O226" i="12"/>
  <c r="Q226" i="12"/>
  <c r="U226" i="12"/>
  <c r="G228" i="12"/>
  <c r="M228" i="12" s="1"/>
  <c r="I228" i="12"/>
  <c r="K228" i="12"/>
  <c r="O228" i="12"/>
  <c r="Q228" i="12"/>
  <c r="U228" i="12"/>
  <c r="G229" i="12"/>
  <c r="I229" i="12"/>
  <c r="K229" i="12"/>
  <c r="M229" i="12"/>
  <c r="O229" i="12"/>
  <c r="Q229" i="12"/>
  <c r="U229" i="12"/>
  <c r="G230" i="12"/>
  <c r="M230" i="12" s="1"/>
  <c r="I230" i="12"/>
  <c r="K230" i="12"/>
  <c r="O230" i="12"/>
  <c r="Q230" i="12"/>
  <c r="U230" i="12"/>
  <c r="G231" i="12"/>
  <c r="M231" i="12" s="1"/>
  <c r="I231" i="12"/>
  <c r="K231" i="12"/>
  <c r="O231" i="12"/>
  <c r="Q231" i="12"/>
  <c r="U231" i="12"/>
  <c r="G232" i="12"/>
  <c r="M232" i="12" s="1"/>
  <c r="I232" i="12"/>
  <c r="K232" i="12"/>
  <c r="O232" i="12"/>
  <c r="Q232" i="12"/>
  <c r="U232" i="12"/>
  <c r="G233" i="12"/>
  <c r="I233" i="12"/>
  <c r="K233" i="12"/>
  <c r="M233" i="12"/>
  <c r="O233" i="12"/>
  <c r="Q233" i="12"/>
  <c r="U233" i="12"/>
  <c r="G234" i="12"/>
  <c r="M234" i="12" s="1"/>
  <c r="I234" i="12"/>
  <c r="K234" i="12"/>
  <c r="O234" i="12"/>
  <c r="Q234" i="12"/>
  <c r="U234" i="12"/>
  <c r="G235" i="12"/>
  <c r="M235" i="12" s="1"/>
  <c r="I235" i="12"/>
  <c r="K235" i="12"/>
  <c r="O235" i="12"/>
  <c r="Q235" i="12"/>
  <c r="U235" i="12"/>
  <c r="G236" i="12"/>
  <c r="M236" i="12" s="1"/>
  <c r="I236" i="12"/>
  <c r="K236" i="12"/>
  <c r="O236" i="12"/>
  <c r="Q236" i="12"/>
  <c r="U236" i="12"/>
  <c r="G237" i="12"/>
  <c r="I237" i="12"/>
  <c r="K237" i="12"/>
  <c r="M237" i="12"/>
  <c r="O237" i="12"/>
  <c r="Q237" i="12"/>
  <c r="U237" i="12"/>
  <c r="G238" i="12"/>
  <c r="M238" i="12" s="1"/>
  <c r="I238" i="12"/>
  <c r="K238" i="12"/>
  <c r="O238" i="12"/>
  <c r="Q238" i="12"/>
  <c r="U238" i="12"/>
  <c r="G240" i="12"/>
  <c r="M240" i="12" s="1"/>
  <c r="M239" i="12" s="1"/>
  <c r="I240" i="12"/>
  <c r="I239" i="12" s="1"/>
  <c r="K240" i="12"/>
  <c r="K239" i="12" s="1"/>
  <c r="O240" i="12"/>
  <c r="O239" i="12" s="1"/>
  <c r="Q240" i="12"/>
  <c r="Q239" i="12" s="1"/>
  <c r="U240" i="12"/>
  <c r="U239" i="12" s="1"/>
  <c r="G246" i="12"/>
  <c r="I246" i="12"/>
  <c r="K246" i="12"/>
  <c r="M246" i="12"/>
  <c r="O246" i="12"/>
  <c r="Q246" i="12"/>
  <c r="U246" i="12"/>
  <c r="G247" i="12"/>
  <c r="M247" i="12" s="1"/>
  <c r="I247" i="12"/>
  <c r="K247" i="12"/>
  <c r="O247" i="12"/>
  <c r="Q247" i="12"/>
  <c r="U247" i="12"/>
  <c r="G248" i="12"/>
  <c r="M248" i="12" s="1"/>
  <c r="I248" i="12"/>
  <c r="K248" i="12"/>
  <c r="O248" i="12"/>
  <c r="Q248" i="12"/>
  <c r="Q245" i="12" s="1"/>
  <c r="U248" i="12"/>
  <c r="G249" i="12"/>
  <c r="M249" i="12" s="1"/>
  <c r="I249" i="12"/>
  <c r="K249" i="12"/>
  <c r="K245" i="12" s="1"/>
  <c r="O249" i="12"/>
  <c r="Q249" i="12"/>
  <c r="U249" i="12"/>
  <c r="U245" i="12" s="1"/>
  <c r="G251" i="12"/>
  <c r="I251" i="12"/>
  <c r="I250" i="12" s="1"/>
  <c r="K251" i="12"/>
  <c r="K250" i="12" s="1"/>
  <c r="O251" i="12"/>
  <c r="O250" i="12" s="1"/>
  <c r="Q251" i="12"/>
  <c r="Q250" i="12" s="1"/>
  <c r="U251" i="12"/>
  <c r="U250" i="12" s="1"/>
  <c r="G253" i="12"/>
  <c r="I253" i="12"/>
  <c r="I252" i="12" s="1"/>
  <c r="K253" i="12"/>
  <c r="M253" i="12"/>
  <c r="O253" i="12"/>
  <c r="Q253" i="12"/>
  <c r="Q252" i="12" s="1"/>
  <c r="U253" i="12"/>
  <c r="G254" i="12"/>
  <c r="M254" i="12" s="1"/>
  <c r="I254" i="12"/>
  <c r="K254" i="12"/>
  <c r="O254" i="12"/>
  <c r="Q254" i="12"/>
  <c r="U254" i="12"/>
  <c r="G255" i="12"/>
  <c r="I255" i="12"/>
  <c r="K255" i="12"/>
  <c r="O255" i="12"/>
  <c r="O252" i="12" s="1"/>
  <c r="Q255" i="12"/>
  <c r="U255" i="12"/>
  <c r="I20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O227" i="12" l="1"/>
  <c r="O214" i="12"/>
  <c r="G214" i="12"/>
  <c r="I57" i="1" s="1"/>
  <c r="M166" i="12"/>
  <c r="O156" i="12"/>
  <c r="I156" i="12"/>
  <c r="O62" i="12"/>
  <c r="I62" i="12"/>
  <c r="G44" i="12"/>
  <c r="I48" i="1" s="1"/>
  <c r="I16" i="1" s="1"/>
  <c r="U44" i="12"/>
  <c r="K44" i="12"/>
  <c r="U252" i="12"/>
  <c r="K252" i="12"/>
  <c r="I245" i="12"/>
  <c r="O245" i="12"/>
  <c r="G245" i="12"/>
  <c r="I60" i="1" s="1"/>
  <c r="G239" i="12"/>
  <c r="I59" i="1" s="1"/>
  <c r="U170" i="12"/>
  <c r="K170" i="12"/>
  <c r="I166" i="12"/>
  <c r="O166" i="12"/>
  <c r="G166" i="12"/>
  <c r="I54" i="1" s="1"/>
  <c r="O66" i="12"/>
  <c r="I66" i="12"/>
  <c r="U62" i="12"/>
  <c r="I44" i="12"/>
  <c r="O44" i="12"/>
  <c r="AD257" i="12"/>
  <c r="G39" i="1" s="1"/>
  <c r="H39" i="1" s="1"/>
  <c r="I39" i="1" s="1"/>
  <c r="G28" i="1"/>
  <c r="G24" i="1"/>
  <c r="G29" i="1" s="1"/>
  <c r="U100" i="12"/>
  <c r="U73" i="12"/>
  <c r="K227" i="12"/>
  <c r="I100" i="12"/>
  <c r="I73" i="12"/>
  <c r="M255" i="12"/>
  <c r="M252" i="12" s="1"/>
  <c r="G252" i="12"/>
  <c r="I62" i="1" s="1"/>
  <c r="I19" i="1" s="1"/>
  <c r="M245" i="12"/>
  <c r="U227" i="12"/>
  <c r="I227" i="12"/>
  <c r="U214" i="12"/>
  <c r="I214" i="12"/>
  <c r="Q170" i="12"/>
  <c r="Q156" i="12"/>
  <c r="G156" i="12"/>
  <c r="I53" i="1" s="1"/>
  <c r="M157" i="12"/>
  <c r="M156" i="12" s="1"/>
  <c r="Q100" i="12"/>
  <c r="G100" i="12"/>
  <c r="I52" i="1" s="1"/>
  <c r="M101" i="12"/>
  <c r="M100" i="12" s="1"/>
  <c r="Q73" i="12"/>
  <c r="G73" i="12"/>
  <c r="I51" i="1" s="1"/>
  <c r="M74" i="12"/>
  <c r="M73" i="12" s="1"/>
  <c r="Q66" i="12"/>
  <c r="G66" i="12"/>
  <c r="I50" i="1" s="1"/>
  <c r="M67" i="12"/>
  <c r="M66" i="12" s="1"/>
  <c r="Q62" i="12"/>
  <c r="G62" i="12"/>
  <c r="I49" i="1" s="1"/>
  <c r="I63" i="1" s="1"/>
  <c r="M63" i="12"/>
  <c r="M62" i="12" s="1"/>
  <c r="G250" i="12"/>
  <c r="I61" i="1" s="1"/>
  <c r="I18" i="1" s="1"/>
  <c r="M251" i="12"/>
  <c r="M250" i="12" s="1"/>
  <c r="M170" i="12"/>
  <c r="K100" i="12"/>
  <c r="K73" i="12"/>
  <c r="G227" i="12"/>
  <c r="I58" i="1" s="1"/>
  <c r="K214" i="12"/>
  <c r="I170" i="12"/>
  <c r="Q227" i="12"/>
  <c r="M227" i="12"/>
  <c r="Q214" i="12"/>
  <c r="M214" i="12"/>
  <c r="O170" i="12"/>
  <c r="G170" i="12"/>
  <c r="I55" i="1" s="1"/>
  <c r="O100" i="12"/>
  <c r="O73" i="12"/>
  <c r="M54" i="12"/>
  <c r="M44" i="12" s="1"/>
  <c r="M9" i="12"/>
  <c r="M8" i="12" s="1"/>
  <c r="G257" i="12" l="1"/>
  <c r="I17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<sst xmlns="http://schemas.openxmlformats.org/spreadsheetml/2006/main" count="875" uniqueCount="407">
  <si>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</si>
  <si>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</si>
  <si>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</si>
  <si>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</si>
  <si>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</si>
  <si>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</si>
  <si>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</si>
  <si>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</si>
  <si>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</si>
  <si>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</si>
  <si>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</si>
  <si>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</si>
  <si>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</si>
  <si>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</si>
  <si>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</si>
  <si>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</si>
  <si>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</si>
  <si>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</si>
  <si>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</si>
  <si>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</si>
  <si>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</si>
  <si>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</si>
  <si>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</si>
  <si>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</si>
  <si>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</si>
  <si>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</si>
  <si>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</si>
  <si>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</si>
  <si>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</si>
  <si>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</si>
  <si>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</si>
  <si>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</si>
  <si>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</si>
  <si>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</si>
  <si>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</si>
  <si>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</si>
  <si>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</si>
  <si>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</si>
  <si>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</si>
  <si>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</si>
  <si>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</si>
  <si>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</si>
  <si>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</si>
  <si>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Kotlářská 263/9</t>
  </si>
  <si>
    <t>Rozpočet:</t>
  </si>
  <si>
    <t>Misto</t>
  </si>
  <si>
    <t>Zateplení dvorního traktu objektu Obchodní akademie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</si>
  <si>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</si>
  <si>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</si>
  <si>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</si>
  <si>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</si>
  <si>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</si>
  <si>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</si>
  <si>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</si>
  <si>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</si>
  <si>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</si>
  <si>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</si>
  <si>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</si>
  <si>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</si>
  <si>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Základy,zvláštní zakládání</t>
  </si>
  <si>
    <t>5</t>
  </si>
  <si>
    <t>Komunikace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</si>
  <si>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</si>
  <si>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</si>
  <si>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</si>
  <si>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</si>
  <si>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</si>
  <si>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</si>
  <si>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</si>
  <si>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</si>
  <si>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</si>
  <si>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</si>
  <si>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</si>
  <si>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</si>
  <si>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</si>
  <si>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 (vč.přesunu hmot)</t>
  </si>
  <si>
    <t>771</t>
  </si>
  <si>
    <t>Podlahy z dlaždic a obklady (vč.přesunu hmot)</t>
  </si>
  <si>
    <t>795</t>
  </si>
  <si>
    <t>Ostatní výrobky (vč.přesunu hmot)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</si>
  <si>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</si>
  <si>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</si>
  <si>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</si>
  <si>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</si>
  <si>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</si>
  <si>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</si>
  <si>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</si>
  <si>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</si>
  <si>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</si>
  <si>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</si>
  <si>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</si>
  <si>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</si>
  <si>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</si>
  <si>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</si>
  <si>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</si>
  <si>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</si>
  <si>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</si>
  <si>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</si>
  <si>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</si>
  <si>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</si>
  <si>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</si>
  <si>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</si>
  <si>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</si>
  <si>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</si>
  <si>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</si>
  <si>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</si>
  <si>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</si>
  <si>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</si>
  <si>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</si>
  <si>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</si>
  <si>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</si>
  <si>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</si>
  <si>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</si>
  <si>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</si>
  <si>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</si>
  <si>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</si>
  <si>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</si>
  <si>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</si>
  <si>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</si>
  <si>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</si>
  <si>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</si>
  <si>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</si>
  <si>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</si>
  <si>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</si>
  <si>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</si>
  <si>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</si>
  <si>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</si>
  <si>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</si>
  <si>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</si>
  <si>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</si>
  <si>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</si>
  <si>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</si>
  <si>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</si>
  <si>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</si>
  <si>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</si>
  <si>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</si>
  <si>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</si>
  <si>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</si>
  <si>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</si>
  <si>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</si>
  <si>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</si>
  <si>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</si>
  <si>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</si>
  <si>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</si>
  <si>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</si>
  <si>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</si>
  <si>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 pro:</t>
  </si>
  <si>
    <t>stavební povolení datovanou 10/2018.:</t>
  </si>
  <si>
    <t>132301110R00</t>
  </si>
  <si>
    <t>Hloubení rýh š.do60 cm v navážce do 50 m3,STROJNĚ, hloubka do 1 m, s naložením na dopravní prostředek</t>
  </si>
  <si>
    <t>m3</t>
  </si>
  <si>
    <t>obkop objektu přístupný malou mechanizací:</t>
  </si>
  <si>
    <t>48*0,65</t>
  </si>
  <si>
    <t>20,5*0,55</t>
  </si>
  <si>
    <t>139600013RAA</t>
  </si>
  <si>
    <t>Ruční výkop v navážce, hloubka do 1 m, s naložením na dopravní prostředek</t>
  </si>
  <si>
    <t>POL2_0</t>
  </si>
  <si>
    <t>ruční obkop objektu:</t>
  </si>
  <si>
    <t>17*0,65</t>
  </si>
  <si>
    <t>vsaky:</t>
  </si>
  <si>
    <t>3*2,5</t>
  </si>
  <si>
    <t>162701102R00</t>
  </si>
  <si>
    <t>Vodorovné přemístění výkopku z hor.1-4 do 7000 m</t>
  </si>
  <si>
    <t>199000002R00</t>
  </si>
  <si>
    <t>Poplatek za skládku horniny 1- 4</t>
  </si>
  <si>
    <t>174100050RAC</t>
  </si>
  <si>
    <t>Zásyp jam,rýh a šachet štěrkopískem, dovoz štěrkopísku ze vzdálenosti do 10 km</t>
  </si>
  <si>
    <t>zásyp odkopu soklu:</t>
  </si>
  <si>
    <t>(48+17)*0,45</t>
  </si>
  <si>
    <t>20,5*0,35</t>
  </si>
  <si>
    <t>11-01.R</t>
  </si>
  <si>
    <t>Vytyčení vnitroareálových inženýrských sítí</t>
  </si>
  <si>
    <t>sada</t>
  </si>
  <si>
    <t>11-02.R</t>
  </si>
  <si>
    <t>Ochrana vnitroareálových inženýrských sítí, po dobu výstavby</t>
  </si>
  <si>
    <t>11-03.R</t>
  </si>
  <si>
    <t>Dočasná demontáž klima.jednotky na fasádě, opět mtž.po dokončení stavby, uvedení do provozu</t>
  </si>
  <si>
    <t>212312111R00</t>
  </si>
  <si>
    <t>Lože trativodu z betonu prostého</t>
  </si>
  <si>
    <t>0,5*0,15*121,1</t>
  </si>
  <si>
    <t>212810010RAS</t>
  </si>
  <si>
    <t>Trativody z PVC drenážních flexibilních trubek, obsyp kamenivo,trubky d 100 mm,obaleno geotextilí</t>
  </si>
  <si>
    <t>m</t>
  </si>
  <si>
    <t>81,8+25,6+9,5+2,5+1,7</t>
  </si>
  <si>
    <t>430321314RTS</t>
  </si>
  <si>
    <t>Beton schodišťových stupňů na terénu, vč. bednění</t>
  </si>
  <si>
    <t>2*0,08*0,9</t>
  </si>
  <si>
    <t>639570010RA0</t>
  </si>
  <si>
    <t>Okapový chodník kolem budovy z kačírku šířky 0,5 m</t>
  </si>
  <si>
    <t>596811111RTS</t>
  </si>
  <si>
    <t>Kladení dlaždic kom.pro pěší, lože z kameniva těž., včetně dlaždic betonových 30x30 cm</t>
  </si>
  <si>
    <t>m2</t>
  </si>
  <si>
    <t>564871111R00</t>
  </si>
  <si>
    <t>Podklad ze štěrkodrti po zhutnění tloušťky 25 cm, s rozprostřením a zhutněním</t>
  </si>
  <si>
    <t>výměry odečteny kreslícím programem:</t>
  </si>
  <si>
    <t>pod zámkovou dlažbu tl.6cm:</t>
  </si>
  <si>
    <t>50,25</t>
  </si>
  <si>
    <t>pod zámkovou dlažbu tl.8cm:</t>
  </si>
  <si>
    <t>51</t>
  </si>
  <si>
    <t>596215040R00</t>
  </si>
  <si>
    <t>Kladení zámkové dlažby tl. 8 cm do drtě tl. 4 cm, vč.dodávky drtě,výplní spár, dvojitým vibrováním</t>
  </si>
  <si>
    <t>596215021R00</t>
  </si>
  <si>
    <t>Kladení zámkové dlažby tl. 6 cm do drtě tl. 4 cm, vč.dodávky drtě,výplní spár, dvojitým vibrováním</t>
  </si>
  <si>
    <t>59245030R</t>
  </si>
  <si>
    <t>Dlažba zámková H-PROFIL 20x16,5x8 cm přírodní</t>
  </si>
  <si>
    <t>POL3_0</t>
  </si>
  <si>
    <t>čistá míra,ztratné dle schopností zhotovitele:</t>
  </si>
  <si>
    <t>59245020R</t>
  </si>
  <si>
    <t>Dlažba zámková H-PROFIL 20x16,5x6 cm přírodní</t>
  </si>
  <si>
    <t>596291113R00</t>
  </si>
  <si>
    <t xml:space="preserve">Řezání zámkové dlažby tl. 80 mm </t>
  </si>
  <si>
    <t>596291111R00</t>
  </si>
  <si>
    <t>Řezání zámkové dlažby tl. 60 mm</t>
  </si>
  <si>
    <t>916561111RT4</t>
  </si>
  <si>
    <t>Osazení záhon.obrubníků do lože z C 12/15 s opěrou, včetně dodávky obrubníku</t>
  </si>
  <si>
    <t>998223011R00</t>
  </si>
  <si>
    <t>Přesun hmot, pozemní komunikace, kryt dlážděný</t>
  </si>
  <si>
    <t>t</t>
  </si>
  <si>
    <t>generováno rozpočtářským programem:</t>
  </si>
  <si>
    <t>86,31</t>
  </si>
  <si>
    <t>620991121R00</t>
  </si>
  <si>
    <t>Zakrývání výplní vnějších otvorů z lešení</t>
  </si>
  <si>
    <t>391</t>
  </si>
  <si>
    <t>622904112R00</t>
  </si>
  <si>
    <t>Očištění fasád tlakovou vodou složitost 1 - 2</t>
  </si>
  <si>
    <t>870</t>
  </si>
  <si>
    <t>622110020RAA</t>
  </si>
  <si>
    <t>Oprava omítek stěn vnějších břizolitových, oprava z 10 % plochy</t>
  </si>
  <si>
    <t>vyrovnání podkladu pod novou tenkovrst.omítku:</t>
  </si>
  <si>
    <t>vyrovnání podkladu pod nový KZS:589</t>
  </si>
  <si>
    <t>fasády:169,7</t>
  </si>
  <si>
    <t>ostění:14,6</t>
  </si>
  <si>
    <t>216904391R00</t>
  </si>
  <si>
    <t>Ruční dočištění soklu ocelovými kartáči</t>
  </si>
  <si>
    <t>sokl:98,7</t>
  </si>
  <si>
    <t>319201311R00</t>
  </si>
  <si>
    <t>Vyrovnání povrchu zdiva cement.maltou tl.do 3 cm</t>
  </si>
  <si>
    <t>622300042RTS</t>
  </si>
  <si>
    <t>Zatep. systém, fasáda, minerální vlna tl. 120 mm, s omítkou silikonovou probarvenou, zrno 2 mm</t>
  </si>
  <si>
    <t>systém dle standardů ETICS:</t>
  </si>
  <si>
    <t>komplet vč. detailů:</t>
  </si>
  <si>
    <t>47,3</t>
  </si>
  <si>
    <t>622321333RTS</t>
  </si>
  <si>
    <t>Zatep. systém, fasáda, EPS F šedý tl. 120 mm, s omítkou silikonovou probarvenou, zrno 2 mm</t>
  </si>
  <si>
    <t>589</t>
  </si>
  <si>
    <t>622321153RTS</t>
  </si>
  <si>
    <t>Zatep. systém, ostění, EPS F tl. 30 mm, s omítkou silikonovou probarvenou, zrno 2 mm</t>
  </si>
  <si>
    <t>JV:0,17*(6+2*4,3+5,3)</t>
  </si>
  <si>
    <t>SV:0,17*(2*4,3+2*5+2,7+6*5,3+2*6+5*7,2)</t>
  </si>
  <si>
    <t>JZ:0,17*(9*6+7*7,2+7*9,6)</t>
  </si>
  <si>
    <t>SZ:0,17*(6+2,85)</t>
  </si>
  <si>
    <t>622311563RTS</t>
  </si>
  <si>
    <t>Zateplovací systém, parapet, XPS tl. 30 mm</t>
  </si>
  <si>
    <t>98,8*0,17</t>
  </si>
  <si>
    <t>622311522RTS</t>
  </si>
  <si>
    <t>Zateplovací systém XPS tl. 100 mm, s omítkou silikonovou probarvenou, zrno 2 mm</t>
  </si>
  <si>
    <t>podhled krčku:25</t>
  </si>
  <si>
    <t>622391003R00</t>
  </si>
  <si>
    <t>Příplatek-mtž KZS podhledu,izolant,tenk.om.,nátěr</t>
  </si>
  <si>
    <t>622311521RTS</t>
  </si>
  <si>
    <t>Zateplovací systém, sokl, XPS tl. 80 mm, lepeno asfaltovou stěrkou, bez povrchové úpravy</t>
  </si>
  <si>
    <t>98,7</t>
  </si>
  <si>
    <t>622481211RTS</t>
  </si>
  <si>
    <t>Montáž výztužné sítě(perlinky)do stěrky-vněj.stěny, včetně výztužné sítě a stěrkového tmelu</t>
  </si>
  <si>
    <t>nadzemní část soklu:</t>
  </si>
  <si>
    <t>51,5</t>
  </si>
  <si>
    <t>622489131RA0</t>
  </si>
  <si>
    <t>Omítka s výztužnou stěrkou, tenkovrst. omítka silikonová probarvená, zrno 2 mm</t>
  </si>
  <si>
    <t>62-01.R</t>
  </si>
  <si>
    <t>Nevyrozpočitatelné detaily, opatření ativandal,KZS sloupů,napojení atiky apod.</t>
  </si>
  <si>
    <t>94-01.R</t>
  </si>
  <si>
    <t>Lešení pomocné a zvedací mechanizmy 2,5% z HSV</t>
  </si>
  <si>
    <t>941940031RTS</t>
  </si>
  <si>
    <t>Lešení lehké fasádní, š. 1 m, výška do 10 m, montáž, demontáž, doprava, pronájem 3 měsíce</t>
  </si>
  <si>
    <t>OBSAHUJE::</t>
  </si>
  <si>
    <t>montáž,demontáž,pronájem, 2xdopravu,:</t>
  </si>
  <si>
    <t>přesun na staveništi:</t>
  </si>
  <si>
    <t>do jednotkové ceny nutno zahrnout:</t>
  </si>
  <si>
    <t>náklady na ochrannou síť na lešení,:</t>
  </si>
  <si>
    <t>ochranné stříšky nad vstupy apod.:</t>
  </si>
  <si>
    <t>1130</t>
  </si>
  <si>
    <t>95-01.R</t>
  </si>
  <si>
    <t>Ostatní dokončovací práce-nespecifikovatelné, práce malého rozsahu</t>
  </si>
  <si>
    <t>95-02.R</t>
  </si>
  <si>
    <t>D+M lapače splavenin, vč. dopojení</t>
  </si>
  <si>
    <t>ks</t>
  </si>
  <si>
    <t>Revitalizace zeleně</t>
  </si>
  <si>
    <t>96-01.R</t>
  </si>
  <si>
    <t>Demontáž prvků na fasádě, vč. odvozu+likvidace hmot</t>
  </si>
  <si>
    <t>96-02.R</t>
  </si>
  <si>
    <t>Demontáž hromosvodu na fasádě, vč. odvozu+likvidace hmot</t>
  </si>
  <si>
    <t>96-03.R</t>
  </si>
  <si>
    <t>Demontáž zámečnických výrobků, vč. odvozu+likvidace hmot</t>
  </si>
  <si>
    <t>767581803RTS</t>
  </si>
  <si>
    <t>Demontáž podhledů - tvarovaných plechů, vč. podkonstrukce</t>
  </si>
  <si>
    <t>podhled krčku:</t>
  </si>
  <si>
    <t>24,9</t>
  </si>
  <si>
    <t>764352810R00</t>
  </si>
  <si>
    <t>Demontáž žlabů půlkruh. rovných, rš 330 mm, vč. kotlíků, čel, háků - komplet</t>
  </si>
  <si>
    <t>764454802R00</t>
  </si>
  <si>
    <t>Demontáž odpadních trub kruhových,D 120 mm, vč. odboček, kolen, zděří - komplet</t>
  </si>
  <si>
    <t>764410850R00</t>
  </si>
  <si>
    <t>Demontáž oplechování parapetů,rš od 100 do 330 mm</t>
  </si>
  <si>
    <t>JV:1,2+2*1,05+2,05</t>
  </si>
  <si>
    <t>SV:3*1,05+6*2,05+5*2,4+2*1,2</t>
  </si>
  <si>
    <t>JZ:7*4,8+7*2,4+9*1,2</t>
  </si>
  <si>
    <t>SV:2*1,2</t>
  </si>
  <si>
    <t>962100013RA0</t>
  </si>
  <si>
    <t>Bourání nadzákladového zdiva</t>
  </si>
  <si>
    <t>zídky:</t>
  </si>
  <si>
    <t>2,5*0,3*1</t>
  </si>
  <si>
    <t>961044111R00</t>
  </si>
  <si>
    <t>Bourání základů z betonu prostého</t>
  </si>
  <si>
    <t>prostupy zídkou:</t>
  </si>
  <si>
    <t>0,2</t>
  </si>
  <si>
    <t>978500020RA0</t>
  </si>
  <si>
    <t>Odsekání vnějšího obkladu soklu, otlučení podkladní omítky až na zdivo</t>
  </si>
  <si>
    <t>výměra odečtena kreslícím programem:</t>
  </si>
  <si>
    <t>40,1</t>
  </si>
  <si>
    <t>978023411R00</t>
  </si>
  <si>
    <t>Vysekání a úprava spár zdiva cihelného</t>
  </si>
  <si>
    <t>113201012RAS</t>
  </si>
  <si>
    <t>Vytrhání obrubníků chodníkových a parkových, s přemístěním hmot do 3 m nebo naložením</t>
  </si>
  <si>
    <t>113106231R00</t>
  </si>
  <si>
    <t>Rozebrání dlažeb ze zámkové dlažby v kamenivu</t>
  </si>
  <si>
    <t>12</t>
  </si>
  <si>
    <t>919735123R00</t>
  </si>
  <si>
    <t>Řezání stávajícího betonového krytu, vč. podkladních vrstev,naložení na dopr.prostředek</t>
  </si>
  <si>
    <t>113107102RTS</t>
  </si>
  <si>
    <t>Odstranění beton. krytu, pl.nad 50 m2, včetně naložení na dopravní prostředek</t>
  </si>
  <si>
    <t>100,34</t>
  </si>
  <si>
    <t>979082111RTS</t>
  </si>
  <si>
    <t>Vnitrostaveništní doprava suti, s naložením na dopravní prostředek</t>
  </si>
  <si>
    <t>90,3</t>
  </si>
  <si>
    <t>979081111R00</t>
  </si>
  <si>
    <t>Odvoz suti a vybour. hmot na skládku do 1 km</t>
  </si>
  <si>
    <t>979081121R00</t>
  </si>
  <si>
    <t>Příplatek k odvozu za každý další 1 km</t>
  </si>
  <si>
    <t>předoklad odvozu na nejbližší skládku:</t>
  </si>
  <si>
    <t>7*90,3</t>
  </si>
  <si>
    <t>97999999.R</t>
  </si>
  <si>
    <t>Poplatek za skládku suti s příměsí</t>
  </si>
  <si>
    <t>999281108R00</t>
  </si>
  <si>
    <t>Přesun hmot pro opravy a údržbu do výšky 12 m</t>
  </si>
  <si>
    <t>194,94</t>
  </si>
  <si>
    <t>711212901R00</t>
  </si>
  <si>
    <t>Provedení penetrace podkladů pod hydroizol.stěrky</t>
  </si>
  <si>
    <t>711210020RTS</t>
  </si>
  <si>
    <t>Stěrka hydroizolační stěn bitumen. hmotou, svislá, proti zemní vlhkosti, tl. 4mm</t>
  </si>
  <si>
    <t>711132311R00</t>
  </si>
  <si>
    <t>Prov. izolace nopovou fólií svisle, vč.uchyc.prvků</t>
  </si>
  <si>
    <t>121*0,9</t>
  </si>
  <si>
    <t>711823129RTS</t>
  </si>
  <si>
    <t>Montáž ukončovací lišty k nopové fólii, včetně dodávky lišty</t>
  </si>
  <si>
    <t>711491272RZ1</t>
  </si>
  <si>
    <t>Izolace tlaková, ochranná textilie svislá, včetně dodávky textilie</t>
  </si>
  <si>
    <t>711-01.R</t>
  </si>
  <si>
    <t>Nevyrozpočitatelné detaily</t>
  </si>
  <si>
    <t>998711201R00</t>
  </si>
  <si>
    <t>Přesun hmot pro izolace proti vodě, výšky do 6 m</t>
  </si>
  <si>
    <t>K01</t>
  </si>
  <si>
    <t>D+M vnější systém.parapet-tažený Al.plech, barva, komplet výrobek dle výkr.č.1.09</t>
  </si>
  <si>
    <t>K02</t>
  </si>
  <si>
    <t>K03</t>
  </si>
  <si>
    <t>K04</t>
  </si>
  <si>
    <t>K05</t>
  </si>
  <si>
    <t>K06</t>
  </si>
  <si>
    <t>D+M oplechování pozink.barevný plech vč.kotvení, komplet výrobek dle výkr.č.1.09</t>
  </si>
  <si>
    <t>K07</t>
  </si>
  <si>
    <t>K08</t>
  </si>
  <si>
    <t>D+M okapový žlab pozink.barevný plech, komplet výrobek dle výkr.č.1.09</t>
  </si>
  <si>
    <t>K09</t>
  </si>
  <si>
    <t>D+M dešťový svod pozink.barevný plech, komplet výrobek dle výkr.č.1.09</t>
  </si>
  <si>
    <t>K10</t>
  </si>
  <si>
    <t>K11</t>
  </si>
  <si>
    <t>7712700.R</t>
  </si>
  <si>
    <t>D+M obklad schod. stupňů včetně soklíku-komplet, mrazuvzdorná dlažba, lepidlo, spárovací hmota</t>
  </si>
  <si>
    <t>POZN::</t>
  </si>
  <si>
    <t>do jednotkové ceny nutnou zahrnout:</t>
  </si>
  <si>
    <t>příplatek za malou výměru.:</t>
  </si>
  <si>
    <t>2*0,9*0,5</t>
  </si>
  <si>
    <t>Z01</t>
  </si>
  <si>
    <t>D+M nájezd. ocel.barevný bezpečnostní roh-překážka, komplet výrobek dle výkr.č.1.09</t>
  </si>
  <si>
    <t>Z02</t>
  </si>
  <si>
    <t>D+M nové pozink.barevné dvířka elektroinstalace, komplet výrobek dle výkr.č.1.09</t>
  </si>
  <si>
    <t>P01</t>
  </si>
  <si>
    <t>D+M revizní drenážní šachtice DN 315, komplet výrobek dle výkr.č.1.09</t>
  </si>
  <si>
    <t>P02</t>
  </si>
  <si>
    <t>D+M vsakovací šachta pro drenáž cca DN 600, komplet výrobek dle výkr.č.1.09</t>
  </si>
  <si>
    <t>21020R</t>
  </si>
  <si>
    <t>Hromosvod komplet dodvávka, podrobněji viz samostatný rozpočet</t>
  </si>
  <si>
    <t>VN-01</t>
  </si>
  <si>
    <t>Zařízení staveniště</t>
  </si>
  <si>
    <t>VN-02</t>
  </si>
  <si>
    <t>Mimostaveništní doprava</t>
  </si>
  <si>
    <t>VN-03</t>
  </si>
  <si>
    <t>Práce za provozu investora</t>
  </si>
  <si>
    <t/>
  </si>
  <si>
    <t>SUM</t>
  </si>
  <si>
    <t>POPUZIV</t>
  </si>
  <si>
    <t>END</t>
  </si>
  <si>
    <t>CELKEM</t>
  </si>
  <si>
    <t>POZNÁMKY UCHAZEČE</t>
  </si>
  <si>
    <t>Zateplení dvorního traktu objektu Kotlářská 263/9, Brno</t>
  </si>
  <si>
    <t>Obchodní akademie, Střední odborná škola knihovnická a Vyšší odborná škola Brno, příspěvková organizace
Kotlářská 9, 611 53 Brno</t>
  </si>
  <si>
    <t>00566381</t>
  </si>
  <si>
    <t>CZ00566381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</si>
</sst>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/>
    </xf>
    <xf numFmtId="49" fontId="8" fillId="0" borderId="6" xfId="0" applyNumberFormat="1" applyFont="1" applyBorder="1" applyAlignment="1">
      <alignment horizontal="left" vertical="top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0" t="s">
        <v>40</v>
      </c>
      <c r="C2" s="81"/>
      <c r="D2" s="233" t="s">
        <v>403</v>
      </c>
      <c r="E2" s="234"/>
      <c r="F2" s="234"/>
      <c r="G2" s="234"/>
      <c r="H2" s="234"/>
      <c r="I2" s="234"/>
      <c r="J2" s="235"/>
      <c r="O2" s="2"/>
    </row>
    <row r="3" spans="1:15" ht="23.25" customHeight="1" x14ac:dyDescent="0.2">
      <c r="A3" s="4"/>
      <c r="B3" s="82" t="s">
        <v>45</v>
      </c>
      <c r="C3" s="83"/>
      <c r="D3" s="223" t="s">
        <v>43</v>
      </c>
      <c r="E3" s="224"/>
      <c r="F3" s="224"/>
      <c r="G3" s="224"/>
      <c r="H3" s="224"/>
      <c r="I3" s="224"/>
      <c r="J3" s="225"/>
    </row>
    <row r="4" spans="1:15" ht="23.25" hidden="1" customHeight="1" x14ac:dyDescent="0.2">
      <c r="A4" s="4"/>
      <c r="B4" s="84" t="s">
        <v>44</v>
      </c>
      <c r="C4" s="85"/>
      <c r="D4" s="200"/>
      <c r="E4" s="200"/>
      <c r="F4" s="201"/>
      <c r="G4" s="202"/>
      <c r="H4" s="86"/>
      <c r="I4" s="87"/>
      <c r="J4" s="88"/>
    </row>
    <row r="5" spans="1:15" ht="24" customHeight="1" x14ac:dyDescent="0.2">
      <c r="A5" s="4"/>
      <c r="B5" s="47" t="s">
        <v>21</v>
      </c>
      <c r="C5" s="5"/>
      <c r="D5" s="227" t="s">
        <v>404</v>
      </c>
      <c r="E5" s="228"/>
      <c r="F5" s="228"/>
      <c r="G5" s="228"/>
      <c r="H5" s="28" t="s">
        <v>33</v>
      </c>
      <c r="I5" s="89" t="s">
        <v>405</v>
      </c>
      <c r="J5" s="11"/>
    </row>
    <row r="6" spans="1:15" ht="15.75" customHeight="1" x14ac:dyDescent="0.2">
      <c r="A6" s="4"/>
      <c r="B6" s="41"/>
      <c r="C6" s="26"/>
      <c r="D6" s="228"/>
      <c r="E6" s="228"/>
      <c r="F6" s="228"/>
      <c r="G6" s="228"/>
      <c r="H6" s="28" t="s">
        <v>34</v>
      </c>
      <c r="I6" s="89" t="s">
        <v>406</v>
      </c>
      <c r="J6" s="11"/>
    </row>
    <row r="7" spans="1:15" ht="15.75" customHeight="1" x14ac:dyDescent="0.2">
      <c r="A7" s="4"/>
      <c r="B7" s="42"/>
      <c r="C7" s="90"/>
      <c r="D7" s="229"/>
      <c r="E7" s="229"/>
      <c r="F7" s="229"/>
      <c r="G7" s="229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7"/>
      <c r="E11" s="237"/>
      <c r="F11" s="237"/>
      <c r="G11" s="237"/>
      <c r="H11" s="28" t="s">
        <v>33</v>
      </c>
      <c r="I11" s="92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34</v>
      </c>
      <c r="I12" s="92"/>
      <c r="J12" s="11"/>
    </row>
    <row r="13" spans="1:15" ht="15.75" customHeight="1" x14ac:dyDescent="0.2">
      <c r="A13" s="4"/>
      <c r="B13" s="42"/>
      <c r="C13" s="91"/>
      <c r="D13" s="222"/>
      <c r="E13" s="222"/>
      <c r="F13" s="222"/>
      <c r="G13" s="22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6"/>
      <c r="F15" s="236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3"/>
      <c r="F16" s="220"/>
      <c r="G16" s="213"/>
      <c r="H16" s="220"/>
      <c r="I16" s="213">
        <f>SUMIF(F47:F62,A16,I47:I62)+SUMIF(F47:F62,"PSU",I47:I62)</f>
        <v>0</v>
      </c>
      <c r="J16" s="214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3"/>
      <c r="F17" s="220"/>
      <c r="G17" s="213"/>
      <c r="H17" s="220"/>
      <c r="I17" s="213">
        <f>SUMIF(F47:F62,A17,I47:I62)</f>
        <v>0</v>
      </c>
      <c r="J17" s="214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3"/>
      <c r="F18" s="220"/>
      <c r="G18" s="213"/>
      <c r="H18" s="220"/>
      <c r="I18" s="213">
        <f>SUMIF(F47:F62,A18,I47:I62)</f>
        <v>0</v>
      </c>
      <c r="J18" s="214"/>
    </row>
    <row r="19" spans="1:10" ht="23.25" customHeight="1" x14ac:dyDescent="0.2">
      <c r="A19" s="139" t="s">
        <v>82</v>
      </c>
      <c r="B19" s="140" t="s">
        <v>26</v>
      </c>
      <c r="C19" s="58"/>
      <c r="D19" s="59"/>
      <c r="E19" s="213"/>
      <c r="F19" s="220"/>
      <c r="G19" s="213"/>
      <c r="H19" s="220"/>
      <c r="I19" s="213">
        <f>SUMIF(F47:F62,A19,I47:I62)</f>
        <v>0</v>
      </c>
      <c r="J19" s="214"/>
    </row>
    <row r="20" spans="1:10" ht="23.25" customHeight="1" x14ac:dyDescent="0.2">
      <c r="A20" s="139" t="s">
        <v>83</v>
      </c>
      <c r="B20" s="140" t="s">
        <v>27</v>
      </c>
      <c r="C20" s="58"/>
      <c r="D20" s="59"/>
      <c r="E20" s="213"/>
      <c r="F20" s="220"/>
      <c r="G20" s="213"/>
      <c r="H20" s="220"/>
      <c r="I20" s="213">
        <f>SUMIF(F47:F62,A20,I47:I62)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9">
        <f>ZakladDPHSni*SazbaDPH1/100</f>
        <v>0</v>
      </c>
      <c r="H24" s="240"/>
      <c r="I24" s="24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ZakladDPHZakl*SazbaDPH2/100</f>
        <v>0</v>
      </c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0">
        <f>ZakladDPHSni+DPHSni+ZakladDPHZakl+DPHZakl+Zaokrouhleni</f>
        <v>0</v>
      </c>
      <c r="H29" s="210"/>
      <c r="I29" s="210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47</v>
      </c>
      <c r="C39" s="241" t="s">
        <v>46</v>
      </c>
      <c r="D39" s="242"/>
      <c r="E39" s="242"/>
      <c r="F39" s="106">
        <f>'Rozpočet Pol'!AC257</f>
        <v>0</v>
      </c>
      <c r="G39" s="107">
        <f>'Rozpočet Pol'!AD257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43" t="s">
        <v>48</v>
      </c>
      <c r="C40" s="244"/>
      <c r="D40" s="244"/>
      <c r="E40" s="24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50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46" t="s">
        <v>28</v>
      </c>
      <c r="J46" s="246"/>
    </row>
    <row r="47" spans="1:10" ht="25.5" customHeight="1" x14ac:dyDescent="0.2">
      <c r="A47" s="120"/>
      <c r="B47" s="128" t="s">
        <v>52</v>
      </c>
      <c r="C47" s="248" t="s">
        <v>53</v>
      </c>
      <c r="D47" s="249"/>
      <c r="E47" s="249"/>
      <c r="F47" s="130" t="s">
        <v>23</v>
      </c>
      <c r="G47" s="131"/>
      <c r="H47" s="131"/>
      <c r="I47" s="247">
        <f>'Rozpočet Pol'!G8</f>
        <v>0</v>
      </c>
      <c r="J47" s="247"/>
    </row>
    <row r="48" spans="1:10" ht="25.5" customHeight="1" x14ac:dyDescent="0.2">
      <c r="A48" s="120"/>
      <c r="B48" s="122" t="s">
        <v>54</v>
      </c>
      <c r="C48" s="231" t="s">
        <v>55</v>
      </c>
      <c r="D48" s="232"/>
      <c r="E48" s="232"/>
      <c r="F48" s="132" t="s">
        <v>23</v>
      </c>
      <c r="G48" s="133"/>
      <c r="H48" s="133"/>
      <c r="I48" s="230">
        <f>'Rozpočet Pol'!G44</f>
        <v>0</v>
      </c>
      <c r="J48" s="230"/>
    </row>
    <row r="49" spans="1:10" ht="25.5" customHeight="1" x14ac:dyDescent="0.2">
      <c r="A49" s="120"/>
      <c r="B49" s="122" t="s">
        <v>56</v>
      </c>
      <c r="C49" s="231" t="s">
        <v>57</v>
      </c>
      <c r="D49" s="232"/>
      <c r="E49" s="232"/>
      <c r="F49" s="132" t="s">
        <v>23</v>
      </c>
      <c r="G49" s="133"/>
      <c r="H49" s="133"/>
      <c r="I49" s="230">
        <f>'Rozpočet Pol'!G62</f>
        <v>0</v>
      </c>
      <c r="J49" s="230"/>
    </row>
    <row r="50" spans="1:10" ht="25.5" customHeight="1" x14ac:dyDescent="0.2">
      <c r="A50" s="120"/>
      <c r="B50" s="122" t="s">
        <v>58</v>
      </c>
      <c r="C50" s="231" t="s">
        <v>59</v>
      </c>
      <c r="D50" s="232"/>
      <c r="E50" s="232"/>
      <c r="F50" s="132" t="s">
        <v>23</v>
      </c>
      <c r="G50" s="133"/>
      <c r="H50" s="133"/>
      <c r="I50" s="230">
        <f>'Rozpočet Pol'!G66</f>
        <v>0</v>
      </c>
      <c r="J50" s="230"/>
    </row>
    <row r="51" spans="1:10" ht="25.5" customHeight="1" x14ac:dyDescent="0.2">
      <c r="A51" s="120"/>
      <c r="B51" s="122" t="s">
        <v>60</v>
      </c>
      <c r="C51" s="231" t="s">
        <v>61</v>
      </c>
      <c r="D51" s="232"/>
      <c r="E51" s="232"/>
      <c r="F51" s="132" t="s">
        <v>23</v>
      </c>
      <c r="G51" s="133"/>
      <c r="H51" s="133"/>
      <c r="I51" s="230">
        <f>'Rozpočet Pol'!G73</f>
        <v>0</v>
      </c>
      <c r="J51" s="230"/>
    </row>
    <row r="52" spans="1:10" ht="25.5" customHeight="1" x14ac:dyDescent="0.2">
      <c r="A52" s="120"/>
      <c r="B52" s="122" t="s">
        <v>62</v>
      </c>
      <c r="C52" s="231" t="s">
        <v>63</v>
      </c>
      <c r="D52" s="232"/>
      <c r="E52" s="232"/>
      <c r="F52" s="132" t="s">
        <v>23</v>
      </c>
      <c r="G52" s="133"/>
      <c r="H52" s="133"/>
      <c r="I52" s="230">
        <f>'Rozpočet Pol'!G100</f>
        <v>0</v>
      </c>
      <c r="J52" s="230"/>
    </row>
    <row r="53" spans="1:10" ht="25.5" customHeight="1" x14ac:dyDescent="0.2">
      <c r="A53" s="120"/>
      <c r="B53" s="122" t="s">
        <v>64</v>
      </c>
      <c r="C53" s="231" t="s">
        <v>65</v>
      </c>
      <c r="D53" s="232"/>
      <c r="E53" s="232"/>
      <c r="F53" s="132" t="s">
        <v>23</v>
      </c>
      <c r="G53" s="133"/>
      <c r="H53" s="133"/>
      <c r="I53" s="230">
        <f>'Rozpočet Pol'!G156</f>
        <v>0</v>
      </c>
      <c r="J53" s="230"/>
    </row>
    <row r="54" spans="1:10" ht="25.5" customHeight="1" x14ac:dyDescent="0.2">
      <c r="A54" s="120"/>
      <c r="B54" s="122" t="s">
        <v>66</v>
      </c>
      <c r="C54" s="231" t="s">
        <v>67</v>
      </c>
      <c r="D54" s="232"/>
      <c r="E54" s="232"/>
      <c r="F54" s="132" t="s">
        <v>23</v>
      </c>
      <c r="G54" s="133"/>
      <c r="H54" s="133"/>
      <c r="I54" s="230">
        <f>'Rozpočet Pol'!G166</f>
        <v>0</v>
      </c>
      <c r="J54" s="230"/>
    </row>
    <row r="55" spans="1:10" ht="25.5" customHeight="1" x14ac:dyDescent="0.2">
      <c r="A55" s="120"/>
      <c r="B55" s="122" t="s">
        <v>68</v>
      </c>
      <c r="C55" s="231" t="s">
        <v>69</v>
      </c>
      <c r="D55" s="232"/>
      <c r="E55" s="232"/>
      <c r="F55" s="132" t="s">
        <v>23</v>
      </c>
      <c r="G55" s="133"/>
      <c r="H55" s="133"/>
      <c r="I55" s="230">
        <f>'Rozpočet Pol'!G170</f>
        <v>0</v>
      </c>
      <c r="J55" s="230"/>
    </row>
    <row r="56" spans="1:10" ht="25.5" customHeight="1" x14ac:dyDescent="0.2">
      <c r="A56" s="120"/>
      <c r="B56" s="122" t="s">
        <v>70</v>
      </c>
      <c r="C56" s="231" t="s">
        <v>71</v>
      </c>
      <c r="D56" s="232"/>
      <c r="E56" s="232"/>
      <c r="F56" s="132" t="s">
        <v>23</v>
      </c>
      <c r="G56" s="133"/>
      <c r="H56" s="133"/>
      <c r="I56" s="230">
        <f>'Rozpočet Pol'!G210</f>
        <v>0</v>
      </c>
      <c r="J56" s="230"/>
    </row>
    <row r="57" spans="1:10" ht="25.5" customHeight="1" x14ac:dyDescent="0.2">
      <c r="A57" s="120"/>
      <c r="B57" s="122" t="s">
        <v>72</v>
      </c>
      <c r="C57" s="231" t="s">
        <v>73</v>
      </c>
      <c r="D57" s="232"/>
      <c r="E57" s="232"/>
      <c r="F57" s="132" t="s">
        <v>24</v>
      </c>
      <c r="G57" s="133"/>
      <c r="H57" s="133"/>
      <c r="I57" s="230">
        <f>'Rozpočet Pol'!G214</f>
        <v>0</v>
      </c>
      <c r="J57" s="230"/>
    </row>
    <row r="58" spans="1:10" ht="25.5" customHeight="1" x14ac:dyDescent="0.2">
      <c r="A58" s="120"/>
      <c r="B58" s="122" t="s">
        <v>74</v>
      </c>
      <c r="C58" s="231" t="s">
        <v>75</v>
      </c>
      <c r="D58" s="232"/>
      <c r="E58" s="232"/>
      <c r="F58" s="132" t="s">
        <v>24</v>
      </c>
      <c r="G58" s="133"/>
      <c r="H58" s="133"/>
      <c r="I58" s="230">
        <f>'Rozpočet Pol'!G227</f>
        <v>0</v>
      </c>
      <c r="J58" s="230"/>
    </row>
    <row r="59" spans="1:10" ht="25.5" customHeight="1" x14ac:dyDescent="0.2">
      <c r="A59" s="120"/>
      <c r="B59" s="122" t="s">
        <v>76</v>
      </c>
      <c r="C59" s="231" t="s">
        <v>77</v>
      </c>
      <c r="D59" s="232"/>
      <c r="E59" s="232"/>
      <c r="F59" s="132" t="s">
        <v>24</v>
      </c>
      <c r="G59" s="133"/>
      <c r="H59" s="133"/>
      <c r="I59" s="230">
        <f>'Rozpočet Pol'!G239</f>
        <v>0</v>
      </c>
      <c r="J59" s="230"/>
    </row>
    <row r="60" spans="1:10" ht="25.5" customHeight="1" x14ac:dyDescent="0.2">
      <c r="A60" s="120"/>
      <c r="B60" s="122" t="s">
        <v>78</v>
      </c>
      <c r="C60" s="231" t="s">
        <v>79</v>
      </c>
      <c r="D60" s="232"/>
      <c r="E60" s="232"/>
      <c r="F60" s="132" t="s">
        <v>24</v>
      </c>
      <c r="G60" s="133"/>
      <c r="H60" s="133"/>
      <c r="I60" s="230">
        <f>'Rozpočet Pol'!G245</f>
        <v>0</v>
      </c>
      <c r="J60" s="230"/>
    </row>
    <row r="61" spans="1:10" ht="25.5" customHeight="1" x14ac:dyDescent="0.2">
      <c r="A61" s="120"/>
      <c r="B61" s="122" t="s">
        <v>80</v>
      </c>
      <c r="C61" s="231" t="s">
        <v>81</v>
      </c>
      <c r="D61" s="232"/>
      <c r="E61" s="232"/>
      <c r="F61" s="132" t="s">
        <v>25</v>
      </c>
      <c r="G61" s="133"/>
      <c r="H61" s="133"/>
      <c r="I61" s="230">
        <f>'Rozpočet Pol'!G250</f>
        <v>0</v>
      </c>
      <c r="J61" s="230"/>
    </row>
    <row r="62" spans="1:10" ht="25.5" customHeight="1" x14ac:dyDescent="0.2">
      <c r="A62" s="120"/>
      <c r="B62" s="129" t="s">
        <v>82</v>
      </c>
      <c r="C62" s="251" t="s">
        <v>26</v>
      </c>
      <c r="D62" s="252"/>
      <c r="E62" s="252"/>
      <c r="F62" s="134" t="s">
        <v>82</v>
      </c>
      <c r="G62" s="135"/>
      <c r="H62" s="135"/>
      <c r="I62" s="250">
        <f>'Rozpočet Pol'!G252</f>
        <v>0</v>
      </c>
      <c r="J62" s="250"/>
    </row>
    <row r="63" spans="1:10" ht="25.5" customHeight="1" x14ac:dyDescent="0.2">
      <c r="A63" s="121"/>
      <c r="B63" s="125" t="s">
        <v>1</v>
      </c>
      <c r="C63" s="125"/>
      <c r="D63" s="126"/>
      <c r="E63" s="126"/>
      <c r="F63" s="136"/>
      <c r="G63" s="137"/>
      <c r="H63" s="137"/>
      <c r="I63" s="253">
        <f>SUM(I47:I62)</f>
        <v>0</v>
      </c>
      <c r="J63" s="253"/>
    </row>
    <row r="64" spans="1:10" x14ac:dyDescent="0.2">
      <c r="F64" s="138"/>
      <c r="G64" s="94"/>
      <c r="H64" s="138"/>
      <c r="I64" s="94"/>
      <c r="J64" s="94"/>
    </row>
    <row r="65" spans="6:10" x14ac:dyDescent="0.2">
      <c r="F65" s="138"/>
      <c r="G65" s="94"/>
      <c r="H65" s="138"/>
      <c r="I65" s="94"/>
      <c r="J65" s="94"/>
    </row>
    <row r="66" spans="6:10" x14ac:dyDescent="0.2">
      <c r="F66" s="138"/>
      <c r="G66" s="94"/>
      <c r="H66" s="138"/>
      <c r="I66" s="94"/>
      <c r="J6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D5:G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20:F20"/>
    <mergeCell ref="I20:J20"/>
    <mergeCell ref="I21:J21"/>
    <mergeCell ref="G19:H19"/>
    <mergeCell ref="G20:H20"/>
    <mergeCell ref="E19:F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67"/>
  <sheetViews>
    <sheetView topLeftCell="A6" workbookViewId="0">
      <selection activeCell="C3" sqref="C3:G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85</v>
      </c>
    </row>
    <row r="2" spans="1:60" ht="24.95" customHeight="1" x14ac:dyDescent="0.2">
      <c r="A2" s="143" t="s">
        <v>84</v>
      </c>
      <c r="B2" s="141"/>
      <c r="C2" s="271" t="s">
        <v>403</v>
      </c>
      <c r="D2" s="272"/>
      <c r="E2" s="272"/>
      <c r="F2" s="272"/>
      <c r="G2" s="273"/>
      <c r="AE2" t="s">
        <v>86</v>
      </c>
    </row>
    <row r="3" spans="1:60" ht="24.95" customHeight="1" x14ac:dyDescent="0.2">
      <c r="A3" s="144" t="s">
        <v>7</v>
      </c>
      <c r="B3" s="142"/>
      <c r="C3" s="274" t="s">
        <v>43</v>
      </c>
      <c r="D3" s="275"/>
      <c r="E3" s="275"/>
      <c r="F3" s="275"/>
      <c r="G3" s="276"/>
      <c r="AE3" t="s">
        <v>87</v>
      </c>
    </row>
    <row r="4" spans="1:60" ht="24.95" hidden="1" customHeight="1" x14ac:dyDescent="0.2">
      <c r="A4" s="144" t="s">
        <v>8</v>
      </c>
      <c r="B4" s="142"/>
      <c r="C4" s="274"/>
      <c r="D4" s="275"/>
      <c r="E4" s="275"/>
      <c r="F4" s="275"/>
      <c r="G4" s="276"/>
      <c r="AE4" t="s">
        <v>88</v>
      </c>
    </row>
    <row r="5" spans="1:60" hidden="1" x14ac:dyDescent="0.2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8.25" x14ac:dyDescent="0.2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3" t="s">
        <v>28</v>
      </c>
      <c r="H7" s="174" t="s">
        <v>29</v>
      </c>
      <c r="I7" s="174" t="s">
        <v>97</v>
      </c>
      <c r="J7" s="174" t="s">
        <v>30</v>
      </c>
      <c r="K7" s="174" t="s">
        <v>98</v>
      </c>
      <c r="L7" s="174" t="s">
        <v>99</v>
      </c>
      <c r="M7" s="174" t="s">
        <v>100</v>
      </c>
      <c r="N7" s="174" t="s">
        <v>101</v>
      </c>
      <c r="O7" s="174" t="s">
        <v>102</v>
      </c>
      <c r="P7" s="174" t="s">
        <v>103</v>
      </c>
      <c r="Q7" s="174" t="s">
        <v>104</v>
      </c>
      <c r="R7" s="174" t="s">
        <v>105</v>
      </c>
      <c r="S7" s="174" t="s">
        <v>106</v>
      </c>
      <c r="T7" s="174" t="s">
        <v>107</v>
      </c>
      <c r="U7" s="157" t="s">
        <v>108</v>
      </c>
    </row>
    <row r="8" spans="1:60" x14ac:dyDescent="0.2">
      <c r="A8" s="175" t="s">
        <v>109</v>
      </c>
      <c r="B8" s="176" t="s">
        <v>52</v>
      </c>
      <c r="C8" s="177" t="s">
        <v>53</v>
      </c>
      <c r="D8" s="178"/>
      <c r="E8" s="179"/>
      <c r="F8" s="180"/>
      <c r="G8" s="180"/>
      <c r="H8" s="180"/>
      <c r="I8" s="180">
        <f>SUM(I9:I43)</f>
        <v>0</v>
      </c>
      <c r="J8" s="180"/>
      <c r="K8" s="180">
        <f>SUM(K9:K43)</f>
        <v>0</v>
      </c>
      <c r="L8" s="180"/>
      <c r="M8" s="180">
        <f>SUM(M9:M43)</f>
        <v>0</v>
      </c>
      <c r="N8" s="156"/>
      <c r="O8" s="156">
        <f>SUM(O9:O43)</f>
        <v>0</v>
      </c>
      <c r="P8" s="156"/>
      <c r="Q8" s="156">
        <f>SUM(Q9:Q43)</f>
        <v>0</v>
      </c>
      <c r="R8" s="156"/>
      <c r="S8" s="156"/>
      <c r="T8" s="175"/>
      <c r="U8" s="156">
        <f>SUM(U9:U43)</f>
        <v>0</v>
      </c>
      <c r="AE8" t="s">
        <v>110</v>
      </c>
    </row>
    <row r="9" spans="1:60" outlineLevel="1" x14ac:dyDescent="0.2">
      <c r="A9" s="152">
        <v>1</v>
      </c>
      <c r="B9" s="158" t="s">
        <v>111</v>
      </c>
      <c r="C9" s="193" t="s">
        <v>53</v>
      </c>
      <c r="D9" s="160" t="s">
        <v>111</v>
      </c>
      <c r="E9" s="167"/>
      <c r="F9" s="170"/>
      <c r="G9" s="171"/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4" t="s">
        <v>113</v>
      </c>
      <c r="D10" s="163"/>
      <c r="E10" s="168"/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8"/>
      <c r="C11" s="194" t="s">
        <v>115</v>
      </c>
      <c r="D11" s="163"/>
      <c r="E11" s="168"/>
      <c r="F11" s="171"/>
      <c r="G11" s="171"/>
      <c r="H11" s="171"/>
      <c r="I11" s="171"/>
      <c r="J11" s="171"/>
      <c r="K11" s="171"/>
      <c r="L11" s="171"/>
      <c r="M11" s="171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4" t="s">
        <v>116</v>
      </c>
      <c r="D12" s="163"/>
      <c r="E12" s="168"/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114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8"/>
      <c r="C13" s="194" t="s">
        <v>117</v>
      </c>
      <c r="D13" s="163"/>
      <c r="E13" s="168"/>
      <c r="F13" s="171"/>
      <c r="G13" s="171"/>
      <c r="H13" s="171"/>
      <c r="I13" s="171"/>
      <c r="J13" s="171"/>
      <c r="K13" s="171"/>
      <c r="L13" s="171"/>
      <c r="M13" s="171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4" t="s">
        <v>118</v>
      </c>
      <c r="D14" s="163"/>
      <c r="E14" s="168"/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114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8"/>
      <c r="C15" s="194" t="s">
        <v>119</v>
      </c>
      <c r="D15" s="163"/>
      <c r="E15" s="168"/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4" t="s">
        <v>120</v>
      </c>
      <c r="D16" s="163"/>
      <c r="E16" s="168"/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4" t="s">
        <v>121</v>
      </c>
      <c r="D17" s="163"/>
      <c r="E17" s="168"/>
      <c r="F17" s="171"/>
      <c r="G17" s="171"/>
      <c r="H17" s="171"/>
      <c r="I17" s="171"/>
      <c r="J17" s="171"/>
      <c r="K17" s="171"/>
      <c r="L17" s="171"/>
      <c r="M17" s="171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4" t="s">
        <v>122</v>
      </c>
      <c r="D18" s="163"/>
      <c r="E18" s="168"/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8"/>
      <c r="C19" s="194" t="s">
        <v>123</v>
      </c>
      <c r="D19" s="163"/>
      <c r="E19" s="168"/>
      <c r="F19" s="171"/>
      <c r="G19" s="171"/>
      <c r="H19" s="171"/>
      <c r="I19" s="171"/>
      <c r="J19" s="171"/>
      <c r="K19" s="171"/>
      <c r="L19" s="171"/>
      <c r="M19" s="171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114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4" t="s">
        <v>124</v>
      </c>
      <c r="D20" s="163"/>
      <c r="E20" s="168"/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114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8"/>
      <c r="C21" s="194" t="s">
        <v>125</v>
      </c>
      <c r="D21" s="163"/>
      <c r="E21" s="168"/>
      <c r="F21" s="171"/>
      <c r="G21" s="171"/>
      <c r="H21" s="171"/>
      <c r="I21" s="171"/>
      <c r="J21" s="171"/>
      <c r="K21" s="171"/>
      <c r="L21" s="171"/>
      <c r="M21" s="171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8"/>
      <c r="C22" s="194" t="s">
        <v>126</v>
      </c>
      <c r="D22" s="163"/>
      <c r="E22" s="168"/>
      <c r="F22" s="171"/>
      <c r="G22" s="171"/>
      <c r="H22" s="171"/>
      <c r="I22" s="171"/>
      <c r="J22" s="171"/>
      <c r="K22" s="171"/>
      <c r="L22" s="171"/>
      <c r="M22" s="171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4" t="s">
        <v>127</v>
      </c>
      <c r="D23" s="163"/>
      <c r="E23" s="168"/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8"/>
      <c r="C24" s="194" t="s">
        <v>128</v>
      </c>
      <c r="D24" s="163"/>
      <c r="E24" s="168"/>
      <c r="F24" s="171"/>
      <c r="G24" s="171"/>
      <c r="H24" s="171"/>
      <c r="I24" s="171"/>
      <c r="J24" s="171"/>
      <c r="K24" s="171"/>
      <c r="L24" s="171"/>
      <c r="M24" s="171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8"/>
      <c r="C25" s="194" t="s">
        <v>129</v>
      </c>
      <c r="D25" s="163"/>
      <c r="E25" s="168"/>
      <c r="F25" s="171"/>
      <c r="G25" s="171"/>
      <c r="H25" s="171"/>
      <c r="I25" s="171"/>
      <c r="J25" s="171"/>
      <c r="K25" s="171"/>
      <c r="L25" s="171"/>
      <c r="M25" s="171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4" t="s">
        <v>130</v>
      </c>
      <c r="D26" s="163"/>
      <c r="E26" s="168"/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114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8"/>
      <c r="C27" s="194" t="s">
        <v>131</v>
      </c>
      <c r="D27" s="163"/>
      <c r="E27" s="168"/>
      <c r="F27" s="171"/>
      <c r="G27" s="171"/>
      <c r="H27" s="171"/>
      <c r="I27" s="171"/>
      <c r="J27" s="171"/>
      <c r="K27" s="171"/>
      <c r="L27" s="171"/>
      <c r="M27" s="171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114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8"/>
      <c r="C28" s="194" t="s">
        <v>132</v>
      </c>
      <c r="D28" s="163"/>
      <c r="E28" s="168"/>
      <c r="F28" s="171"/>
      <c r="G28" s="171"/>
      <c r="H28" s="171"/>
      <c r="I28" s="171"/>
      <c r="J28" s="171"/>
      <c r="K28" s="171"/>
      <c r="L28" s="171"/>
      <c r="M28" s="171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114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4" t="s">
        <v>133</v>
      </c>
      <c r="D29" s="163"/>
      <c r="E29" s="168"/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8"/>
      <c r="C30" s="194" t="s">
        <v>134</v>
      </c>
      <c r="D30" s="163"/>
      <c r="E30" s="168"/>
      <c r="F30" s="171"/>
      <c r="G30" s="171"/>
      <c r="H30" s="171"/>
      <c r="I30" s="171"/>
      <c r="J30" s="171"/>
      <c r="K30" s="171"/>
      <c r="L30" s="171"/>
      <c r="M30" s="171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114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8"/>
      <c r="C31" s="194" t="s">
        <v>135</v>
      </c>
      <c r="D31" s="163"/>
      <c r="E31" s="168"/>
      <c r="F31" s="171"/>
      <c r="G31" s="171"/>
      <c r="H31" s="171"/>
      <c r="I31" s="171"/>
      <c r="J31" s="171"/>
      <c r="K31" s="171"/>
      <c r="L31" s="171"/>
      <c r="M31" s="171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114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8"/>
      <c r="C32" s="194" t="s">
        <v>136</v>
      </c>
      <c r="D32" s="163"/>
      <c r="E32" s="168"/>
      <c r="F32" s="171"/>
      <c r="G32" s="171"/>
      <c r="H32" s="171"/>
      <c r="I32" s="171"/>
      <c r="J32" s="171"/>
      <c r="K32" s="171"/>
      <c r="L32" s="171"/>
      <c r="M32" s="171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8"/>
      <c r="C33" s="194" t="s">
        <v>137</v>
      </c>
      <c r="D33" s="163"/>
      <c r="E33" s="168"/>
      <c r="F33" s="171"/>
      <c r="G33" s="171"/>
      <c r="H33" s="171"/>
      <c r="I33" s="171"/>
      <c r="J33" s="171"/>
      <c r="K33" s="171"/>
      <c r="L33" s="171"/>
      <c r="M33" s="171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114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8"/>
      <c r="C34" s="194" t="s">
        <v>138</v>
      </c>
      <c r="D34" s="163"/>
      <c r="E34" s="168"/>
      <c r="F34" s="171"/>
      <c r="G34" s="171"/>
      <c r="H34" s="171"/>
      <c r="I34" s="171"/>
      <c r="J34" s="171"/>
      <c r="K34" s="171"/>
      <c r="L34" s="171"/>
      <c r="M34" s="171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114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4" t="s">
        <v>139</v>
      </c>
      <c r="D35" s="163"/>
      <c r="E35" s="168"/>
      <c r="F35" s="171"/>
      <c r="G35" s="171"/>
      <c r="H35" s="171"/>
      <c r="I35" s="171"/>
      <c r="J35" s="171"/>
      <c r="K35" s="171"/>
      <c r="L35" s="171"/>
      <c r="M35" s="171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114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8"/>
      <c r="C36" s="194" t="s">
        <v>140</v>
      </c>
      <c r="D36" s="163"/>
      <c r="E36" s="168"/>
      <c r="F36" s="171"/>
      <c r="G36" s="171"/>
      <c r="H36" s="171"/>
      <c r="I36" s="171"/>
      <c r="J36" s="171"/>
      <c r="K36" s="171"/>
      <c r="L36" s="171"/>
      <c r="M36" s="171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114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4" t="s">
        <v>141</v>
      </c>
      <c r="D37" s="163"/>
      <c r="E37" s="168"/>
      <c r="F37" s="171"/>
      <c r="G37" s="171"/>
      <c r="H37" s="171"/>
      <c r="I37" s="171"/>
      <c r="J37" s="171"/>
      <c r="K37" s="171"/>
      <c r="L37" s="171"/>
      <c r="M37" s="171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114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8"/>
      <c r="C38" s="194" t="s">
        <v>142</v>
      </c>
      <c r="D38" s="163"/>
      <c r="E38" s="168"/>
      <c r="F38" s="171"/>
      <c r="G38" s="171"/>
      <c r="H38" s="171"/>
      <c r="I38" s="171"/>
      <c r="J38" s="171"/>
      <c r="K38" s="171"/>
      <c r="L38" s="171"/>
      <c r="M38" s="171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4" t="s">
        <v>143</v>
      </c>
      <c r="D39" s="163"/>
      <c r="E39" s="168"/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4" t="s">
        <v>144</v>
      </c>
      <c r="D40" s="163"/>
      <c r="E40" s="168"/>
      <c r="F40" s="171"/>
      <c r="G40" s="171"/>
      <c r="H40" s="171"/>
      <c r="I40" s="171"/>
      <c r="J40" s="171"/>
      <c r="K40" s="171"/>
      <c r="L40" s="171"/>
      <c r="M40" s="171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4" t="s">
        <v>145</v>
      </c>
      <c r="D41" s="163"/>
      <c r="E41" s="168"/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114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4" t="s">
        <v>146</v>
      </c>
      <c r="D42" s="163"/>
      <c r="E42" s="168"/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4" t="s">
        <v>147</v>
      </c>
      <c r="D43" s="163"/>
      <c r="E43" s="168"/>
      <c r="F43" s="171"/>
      <c r="G43" s="171"/>
      <c r="H43" s="171"/>
      <c r="I43" s="171"/>
      <c r="J43" s="171"/>
      <c r="K43" s="171"/>
      <c r="L43" s="171"/>
      <c r="M43" s="171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109</v>
      </c>
      <c r="B44" s="159" t="s">
        <v>54</v>
      </c>
      <c r="C44" s="195" t="s">
        <v>55</v>
      </c>
      <c r="D44" s="164"/>
      <c r="E44" s="169"/>
      <c r="F44" s="172"/>
      <c r="G44" s="172">
        <f>SUMIF(AE45:AE61,"&lt;&gt;NOR",G45:G61)</f>
        <v>0</v>
      </c>
      <c r="H44" s="172"/>
      <c r="I44" s="172">
        <f>SUM(I45:I61)</f>
        <v>0</v>
      </c>
      <c r="J44" s="172"/>
      <c r="K44" s="172">
        <f>SUM(K45:K61)</f>
        <v>0</v>
      </c>
      <c r="L44" s="172"/>
      <c r="M44" s="172">
        <f>SUM(M45:M61)</f>
        <v>0</v>
      </c>
      <c r="N44" s="165"/>
      <c r="O44" s="165">
        <f>SUM(O45:O61)</f>
        <v>73.354749999999996</v>
      </c>
      <c r="P44" s="165"/>
      <c r="Q44" s="165">
        <f>SUM(Q45:Q61)</f>
        <v>0</v>
      </c>
      <c r="R44" s="165"/>
      <c r="S44" s="165"/>
      <c r="T44" s="166"/>
      <c r="U44" s="165">
        <f>SUM(U45:U61)</f>
        <v>140.76</v>
      </c>
      <c r="AE44" t="s">
        <v>110</v>
      </c>
    </row>
    <row r="45" spans="1:60" ht="33.75" outlineLevel="1" x14ac:dyDescent="0.2">
      <c r="A45" s="152">
        <v>2</v>
      </c>
      <c r="B45" s="158" t="s">
        <v>148</v>
      </c>
      <c r="C45" s="193" t="s">
        <v>149</v>
      </c>
      <c r="D45" s="160" t="s">
        <v>150</v>
      </c>
      <c r="E45" s="167">
        <v>42.475000000000001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0.495</v>
      </c>
      <c r="U45" s="161">
        <f>ROUND(E45*T45,2)</f>
        <v>21.03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8"/>
      <c r="C46" s="194" t="s">
        <v>151</v>
      </c>
      <c r="D46" s="163"/>
      <c r="E46" s="168"/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114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/>
      <c r="B47" s="158"/>
      <c r="C47" s="194" t="s">
        <v>152</v>
      </c>
      <c r="D47" s="163"/>
      <c r="E47" s="168">
        <v>31.2</v>
      </c>
      <c r="F47" s="171"/>
      <c r="G47" s="171"/>
      <c r="H47" s="171"/>
      <c r="I47" s="171"/>
      <c r="J47" s="171"/>
      <c r="K47" s="171"/>
      <c r="L47" s="171"/>
      <c r="M47" s="171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114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8"/>
      <c r="C48" s="194" t="s">
        <v>153</v>
      </c>
      <c r="D48" s="163"/>
      <c r="E48" s="168">
        <v>11.275</v>
      </c>
      <c r="F48" s="171"/>
      <c r="G48" s="171"/>
      <c r="H48" s="171"/>
      <c r="I48" s="171"/>
      <c r="J48" s="171"/>
      <c r="K48" s="171"/>
      <c r="L48" s="171"/>
      <c r="M48" s="171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3</v>
      </c>
      <c r="B49" s="158" t="s">
        <v>154</v>
      </c>
      <c r="C49" s="193" t="s">
        <v>155</v>
      </c>
      <c r="D49" s="160" t="s">
        <v>150</v>
      </c>
      <c r="E49" s="167">
        <v>18.55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5.9139999999999997</v>
      </c>
      <c r="U49" s="161">
        <f>ROUND(E49*T49,2)</f>
        <v>109.7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156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8"/>
      <c r="C50" s="194" t="s">
        <v>157</v>
      </c>
      <c r="D50" s="163"/>
      <c r="E50" s="168"/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8"/>
      <c r="C51" s="194" t="s">
        <v>158</v>
      </c>
      <c r="D51" s="163"/>
      <c r="E51" s="168">
        <v>11.05</v>
      </c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8"/>
      <c r="C52" s="194" t="s">
        <v>159</v>
      </c>
      <c r="D52" s="163"/>
      <c r="E52" s="168"/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114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8"/>
      <c r="C53" s="194" t="s">
        <v>160</v>
      </c>
      <c r="D53" s="163"/>
      <c r="E53" s="168">
        <v>7.5</v>
      </c>
      <c r="F53" s="171"/>
      <c r="G53" s="171"/>
      <c r="H53" s="171"/>
      <c r="I53" s="171"/>
      <c r="J53" s="171"/>
      <c r="K53" s="171"/>
      <c r="L53" s="171"/>
      <c r="M53" s="171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4</v>
      </c>
      <c r="B54" s="158" t="s">
        <v>161</v>
      </c>
      <c r="C54" s="193" t="s">
        <v>162</v>
      </c>
      <c r="D54" s="160" t="s">
        <v>150</v>
      </c>
      <c r="E54" s="167">
        <v>61.024999999999999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61">
        <v>0</v>
      </c>
      <c r="O54" s="161">
        <f>ROUND(E54*N54,5)</f>
        <v>0</v>
      </c>
      <c r="P54" s="161">
        <v>0</v>
      </c>
      <c r="Q54" s="161">
        <f>ROUND(E54*P54,5)</f>
        <v>0</v>
      </c>
      <c r="R54" s="161"/>
      <c r="S54" s="161"/>
      <c r="T54" s="162">
        <v>1.0999999999999999E-2</v>
      </c>
      <c r="U54" s="161">
        <f>ROUND(E54*T54,2)</f>
        <v>0.67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5</v>
      </c>
      <c r="B55" s="158" t="s">
        <v>163</v>
      </c>
      <c r="C55" s="193" t="s">
        <v>164</v>
      </c>
      <c r="D55" s="160" t="s">
        <v>150</v>
      </c>
      <c r="E55" s="167">
        <v>61.024999999999999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61">
        <v>0</v>
      </c>
      <c r="O55" s="161">
        <f>ROUND(E55*N55,5)</f>
        <v>0</v>
      </c>
      <c r="P55" s="161">
        <v>0</v>
      </c>
      <c r="Q55" s="161">
        <f>ROUND(E55*P55,5)</f>
        <v>0</v>
      </c>
      <c r="R55" s="161"/>
      <c r="S55" s="161"/>
      <c r="T55" s="162">
        <v>0</v>
      </c>
      <c r="U55" s="161">
        <f>ROUND(E55*T55,2)</f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112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6</v>
      </c>
      <c r="B56" s="158" t="s">
        <v>165</v>
      </c>
      <c r="C56" s="193" t="s">
        <v>166</v>
      </c>
      <c r="D56" s="160" t="s">
        <v>150</v>
      </c>
      <c r="E56" s="167">
        <v>43.924999999999997</v>
      </c>
      <c r="F56" s="170"/>
      <c r="G56" s="171">
        <f>ROUND(E56*F56,2)</f>
        <v>0</v>
      </c>
      <c r="H56" s="170"/>
      <c r="I56" s="171">
        <f>ROUND(E56*H56,2)</f>
        <v>0</v>
      </c>
      <c r="J56" s="170"/>
      <c r="K56" s="171">
        <f>ROUND(E56*J56,2)</f>
        <v>0</v>
      </c>
      <c r="L56" s="171">
        <v>21</v>
      </c>
      <c r="M56" s="171">
        <f>G56*(1+L56/100)</f>
        <v>0</v>
      </c>
      <c r="N56" s="161">
        <v>1.67</v>
      </c>
      <c r="O56" s="161">
        <f>ROUND(E56*N56,5)</f>
        <v>73.354749999999996</v>
      </c>
      <c r="P56" s="161">
        <v>0</v>
      </c>
      <c r="Q56" s="161">
        <f>ROUND(E56*P56,5)</f>
        <v>0</v>
      </c>
      <c r="R56" s="161"/>
      <c r="S56" s="161"/>
      <c r="T56" s="162">
        <v>0.21299999999999999</v>
      </c>
      <c r="U56" s="161">
        <f>ROUND(E56*T56,2)</f>
        <v>9.36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156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4" t="s">
        <v>167</v>
      </c>
      <c r="D57" s="163"/>
      <c r="E57" s="168"/>
      <c r="F57" s="171"/>
      <c r="G57" s="171"/>
      <c r="H57" s="171"/>
      <c r="I57" s="171"/>
      <c r="J57" s="171"/>
      <c r="K57" s="171"/>
      <c r="L57" s="171"/>
      <c r="M57" s="171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4" t="s">
        <v>168</v>
      </c>
      <c r="D58" s="163"/>
      <c r="E58" s="168">
        <v>29.25</v>
      </c>
      <c r="F58" s="171"/>
      <c r="G58" s="171"/>
      <c r="H58" s="171"/>
      <c r="I58" s="171"/>
      <c r="J58" s="171"/>
      <c r="K58" s="171"/>
      <c r="L58" s="171"/>
      <c r="M58" s="171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4" t="s">
        <v>169</v>
      </c>
      <c r="D59" s="163"/>
      <c r="E59" s="168">
        <v>7.1749999999999998</v>
      </c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114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4" t="s">
        <v>159</v>
      </c>
      <c r="D60" s="163"/>
      <c r="E60" s="168"/>
      <c r="F60" s="171"/>
      <c r="G60" s="171"/>
      <c r="H60" s="171"/>
      <c r="I60" s="171"/>
      <c r="J60" s="171"/>
      <c r="K60" s="171"/>
      <c r="L60" s="171"/>
      <c r="M60" s="171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114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4" t="s">
        <v>160</v>
      </c>
      <c r="D61" s="163"/>
      <c r="E61" s="168">
        <v>7.5</v>
      </c>
      <c r="F61" s="171"/>
      <c r="G61" s="171"/>
      <c r="H61" s="171"/>
      <c r="I61" s="171"/>
      <c r="J61" s="171"/>
      <c r="K61" s="171"/>
      <c r="L61" s="171"/>
      <c r="M61" s="171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53" t="s">
        <v>109</v>
      </c>
      <c r="B62" s="159" t="s">
        <v>56</v>
      </c>
      <c r="C62" s="195" t="s">
        <v>57</v>
      </c>
      <c r="D62" s="164"/>
      <c r="E62" s="169"/>
      <c r="F62" s="172"/>
      <c r="G62" s="172">
        <f>SUMIF(AE63:AE65,"&lt;&gt;NOR",G63:G65)</f>
        <v>0</v>
      </c>
      <c r="H62" s="172"/>
      <c r="I62" s="172">
        <f>SUM(I63:I65)</f>
        <v>0</v>
      </c>
      <c r="J62" s="172"/>
      <c r="K62" s="172">
        <f>SUM(K63:K65)</f>
        <v>0</v>
      </c>
      <c r="L62" s="172"/>
      <c r="M62" s="172">
        <f>SUM(M63:M65)</f>
        <v>0</v>
      </c>
      <c r="N62" s="165"/>
      <c r="O62" s="165">
        <f>SUM(O63:O65)</f>
        <v>0</v>
      </c>
      <c r="P62" s="165"/>
      <c r="Q62" s="165">
        <f>SUM(Q63:Q65)</f>
        <v>0</v>
      </c>
      <c r="R62" s="165"/>
      <c r="S62" s="165"/>
      <c r="T62" s="166"/>
      <c r="U62" s="165">
        <f>SUM(U63:U65)</f>
        <v>0</v>
      </c>
      <c r="AE62" t="s">
        <v>110</v>
      </c>
    </row>
    <row r="63" spans="1:60" outlineLevel="1" x14ac:dyDescent="0.2">
      <c r="A63" s="152">
        <v>7</v>
      </c>
      <c r="B63" s="158" t="s">
        <v>170</v>
      </c>
      <c r="C63" s="193" t="s">
        <v>171</v>
      </c>
      <c r="D63" s="160" t="s">
        <v>172</v>
      </c>
      <c r="E63" s="167">
        <v>1</v>
      </c>
      <c r="F63" s="170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0</v>
      </c>
      <c r="U63" s="161">
        <f>ROUND(E63*T63,2)</f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112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8</v>
      </c>
      <c r="B64" s="158" t="s">
        <v>173</v>
      </c>
      <c r="C64" s="193" t="s">
        <v>174</v>
      </c>
      <c r="D64" s="160" t="s">
        <v>172</v>
      </c>
      <c r="E64" s="167">
        <v>1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</v>
      </c>
      <c r="U64" s="161">
        <f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112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2">
        <v>9</v>
      </c>
      <c r="B65" s="158" t="s">
        <v>175</v>
      </c>
      <c r="C65" s="193" t="s">
        <v>176</v>
      </c>
      <c r="D65" s="160" t="s">
        <v>172</v>
      </c>
      <c r="E65" s="167">
        <v>1</v>
      </c>
      <c r="F65" s="170"/>
      <c r="G65" s="171">
        <f>ROUND(E65*F65,2)</f>
        <v>0</v>
      </c>
      <c r="H65" s="170"/>
      <c r="I65" s="171">
        <f>ROUND(E65*H65,2)</f>
        <v>0</v>
      </c>
      <c r="J65" s="170"/>
      <c r="K65" s="171">
        <f>ROUND(E65*J65,2)</f>
        <v>0</v>
      </c>
      <c r="L65" s="171">
        <v>21</v>
      </c>
      <c r="M65" s="171">
        <f>G65*(1+L65/100)</f>
        <v>0</v>
      </c>
      <c r="N65" s="161">
        <v>0</v>
      </c>
      <c r="O65" s="161">
        <f>ROUND(E65*N65,5)</f>
        <v>0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112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53" t="s">
        <v>109</v>
      </c>
      <c r="B66" s="159" t="s">
        <v>58</v>
      </c>
      <c r="C66" s="195" t="s">
        <v>59</v>
      </c>
      <c r="D66" s="164"/>
      <c r="E66" s="169"/>
      <c r="F66" s="172"/>
      <c r="G66" s="172">
        <f>SUMIF(AE67:AE72,"&lt;&gt;NOR",G67:G72)</f>
        <v>0</v>
      </c>
      <c r="H66" s="172"/>
      <c r="I66" s="172">
        <f>SUM(I67:I72)</f>
        <v>0</v>
      </c>
      <c r="J66" s="172"/>
      <c r="K66" s="172">
        <f>SUM(K67:K72)</f>
        <v>0</v>
      </c>
      <c r="L66" s="172"/>
      <c r="M66" s="172">
        <f>SUM(M67:M72)</f>
        <v>0</v>
      </c>
      <c r="N66" s="165"/>
      <c r="O66" s="165">
        <f>SUM(O67:O72)</f>
        <v>76.158279999999991</v>
      </c>
      <c r="P66" s="165"/>
      <c r="Q66" s="165">
        <f>SUM(Q67:Q72)</f>
        <v>0</v>
      </c>
      <c r="R66" s="165"/>
      <c r="S66" s="165"/>
      <c r="T66" s="166"/>
      <c r="U66" s="165">
        <f>SUM(U67:U72)</f>
        <v>112.63000000000001</v>
      </c>
      <c r="AE66" t="s">
        <v>110</v>
      </c>
    </row>
    <row r="67" spans="1:60" outlineLevel="1" x14ac:dyDescent="0.2">
      <c r="A67" s="152">
        <v>10</v>
      </c>
      <c r="B67" s="158" t="s">
        <v>177</v>
      </c>
      <c r="C67" s="193" t="s">
        <v>178</v>
      </c>
      <c r="D67" s="160" t="s">
        <v>150</v>
      </c>
      <c r="E67" s="167">
        <v>9.0824999999999996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1">
        <v>2.5249999999999999</v>
      </c>
      <c r="O67" s="161">
        <f>ROUND(E67*N67,5)</f>
        <v>22.933309999999999</v>
      </c>
      <c r="P67" s="161">
        <v>0</v>
      </c>
      <c r="Q67" s="161">
        <f>ROUND(E67*P67,5)</f>
        <v>0</v>
      </c>
      <c r="R67" s="161"/>
      <c r="S67" s="161"/>
      <c r="T67" s="162">
        <v>1.89</v>
      </c>
      <c r="U67" s="161">
        <f>ROUND(E67*T67,2)</f>
        <v>17.170000000000002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112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8"/>
      <c r="C68" s="194" t="s">
        <v>179</v>
      </c>
      <c r="D68" s="163"/>
      <c r="E68" s="168">
        <v>9.0824999999999996</v>
      </c>
      <c r="F68" s="171"/>
      <c r="G68" s="171"/>
      <c r="H68" s="171"/>
      <c r="I68" s="171"/>
      <c r="J68" s="171"/>
      <c r="K68" s="171"/>
      <c r="L68" s="171"/>
      <c r="M68" s="171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11</v>
      </c>
      <c r="B69" s="158" t="s">
        <v>180</v>
      </c>
      <c r="C69" s="193" t="s">
        <v>181</v>
      </c>
      <c r="D69" s="160" t="s">
        <v>182</v>
      </c>
      <c r="E69" s="167">
        <v>121.1</v>
      </c>
      <c r="F69" s="170"/>
      <c r="G69" s="171">
        <f>ROUND(E69*F69,2)</f>
        <v>0</v>
      </c>
      <c r="H69" s="170"/>
      <c r="I69" s="171">
        <f>ROUND(E69*H69,2)</f>
        <v>0</v>
      </c>
      <c r="J69" s="170"/>
      <c r="K69" s="171">
        <f>ROUND(E69*J69,2)</f>
        <v>0</v>
      </c>
      <c r="L69" s="171">
        <v>21</v>
      </c>
      <c r="M69" s="171">
        <f>G69*(1+L69/100)</f>
        <v>0</v>
      </c>
      <c r="N69" s="161">
        <v>0.43651000000000001</v>
      </c>
      <c r="O69" s="161">
        <f>ROUND(E69*N69,5)</f>
        <v>52.861359999999998</v>
      </c>
      <c r="P69" s="161">
        <v>0</v>
      </c>
      <c r="Q69" s="161">
        <f>ROUND(E69*P69,5)</f>
        <v>0</v>
      </c>
      <c r="R69" s="161"/>
      <c r="S69" s="161"/>
      <c r="T69" s="162">
        <v>0.78386</v>
      </c>
      <c r="U69" s="161">
        <f>ROUND(E69*T69,2)</f>
        <v>94.93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156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8"/>
      <c r="C70" s="194" t="s">
        <v>183</v>
      </c>
      <c r="D70" s="163"/>
      <c r="E70" s="168">
        <v>121.1</v>
      </c>
      <c r="F70" s="171"/>
      <c r="G70" s="171"/>
      <c r="H70" s="171"/>
      <c r="I70" s="171"/>
      <c r="J70" s="171"/>
      <c r="K70" s="171"/>
      <c r="L70" s="171"/>
      <c r="M70" s="171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114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12</v>
      </c>
      <c r="B71" s="158" t="s">
        <v>184</v>
      </c>
      <c r="C71" s="193" t="s">
        <v>185</v>
      </c>
      <c r="D71" s="160" t="s">
        <v>150</v>
      </c>
      <c r="E71" s="167">
        <v>0.14399999999999999</v>
      </c>
      <c r="F71" s="170"/>
      <c r="G71" s="171">
        <f>ROUND(E71*F71,2)</f>
        <v>0</v>
      </c>
      <c r="H71" s="170"/>
      <c r="I71" s="171">
        <f>ROUND(E71*H71,2)</f>
        <v>0</v>
      </c>
      <c r="J71" s="170"/>
      <c r="K71" s="171">
        <f>ROUND(E71*J71,2)</f>
        <v>0</v>
      </c>
      <c r="L71" s="171">
        <v>21</v>
      </c>
      <c r="M71" s="171">
        <f>G71*(1+L71/100)</f>
        <v>0</v>
      </c>
      <c r="N71" s="161">
        <v>2.52508</v>
      </c>
      <c r="O71" s="161">
        <f>ROUND(E71*N71,5)</f>
        <v>0.36360999999999999</v>
      </c>
      <c r="P71" s="161">
        <v>0</v>
      </c>
      <c r="Q71" s="161">
        <f>ROUND(E71*P71,5)</f>
        <v>0</v>
      </c>
      <c r="R71" s="161"/>
      <c r="S71" s="161"/>
      <c r="T71" s="162">
        <v>3.6749999999999998</v>
      </c>
      <c r="U71" s="161">
        <f>ROUND(E71*T71,2)</f>
        <v>0.53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112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8"/>
      <c r="C72" s="194" t="s">
        <v>186</v>
      </c>
      <c r="D72" s="163"/>
      <c r="E72" s="168">
        <v>0.14399999999999999</v>
      </c>
      <c r="F72" s="171"/>
      <c r="G72" s="171"/>
      <c r="H72" s="171"/>
      <c r="I72" s="171"/>
      <c r="J72" s="171"/>
      <c r="K72" s="171"/>
      <c r="L72" s="171"/>
      <c r="M72" s="171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53" t="s">
        <v>109</v>
      </c>
      <c r="B73" s="159" t="s">
        <v>60</v>
      </c>
      <c r="C73" s="195" t="s">
        <v>61</v>
      </c>
      <c r="D73" s="164"/>
      <c r="E73" s="169"/>
      <c r="F73" s="172"/>
      <c r="G73" s="172">
        <f>SUMIF(AE74:AE99,"&lt;&gt;NOR",G74:G99)</f>
        <v>0</v>
      </c>
      <c r="H73" s="172"/>
      <c r="I73" s="172">
        <f>SUM(I74:I99)</f>
        <v>0</v>
      </c>
      <c r="J73" s="172"/>
      <c r="K73" s="172">
        <f>SUM(K74:K99)</f>
        <v>0</v>
      </c>
      <c r="L73" s="172"/>
      <c r="M73" s="172">
        <f>SUM(M74:M99)</f>
        <v>0</v>
      </c>
      <c r="N73" s="165"/>
      <c r="O73" s="165">
        <f>SUM(O74:O99)</f>
        <v>86.309849999999997</v>
      </c>
      <c r="P73" s="165"/>
      <c r="Q73" s="165">
        <f>SUM(Q74:Q99)</f>
        <v>0</v>
      </c>
      <c r="R73" s="165"/>
      <c r="S73" s="165"/>
      <c r="T73" s="166"/>
      <c r="U73" s="165">
        <f>SUM(U74:U99)</f>
        <v>148.46</v>
      </c>
      <c r="AE73" t="s">
        <v>110</v>
      </c>
    </row>
    <row r="74" spans="1:60" outlineLevel="1" x14ac:dyDescent="0.2">
      <c r="A74" s="152">
        <v>13</v>
      </c>
      <c r="B74" s="158" t="s">
        <v>187</v>
      </c>
      <c r="C74" s="193" t="s">
        <v>188</v>
      </c>
      <c r="D74" s="160" t="s">
        <v>182</v>
      </c>
      <c r="E74" s="167">
        <v>6.5</v>
      </c>
      <c r="F74" s="170"/>
      <c r="G74" s="171">
        <f>ROUND(E74*F74,2)</f>
        <v>0</v>
      </c>
      <c r="H74" s="170"/>
      <c r="I74" s="171">
        <f>ROUND(E74*H74,2)</f>
        <v>0</v>
      </c>
      <c r="J74" s="170"/>
      <c r="K74" s="171">
        <f>ROUND(E74*J74,2)</f>
        <v>0</v>
      </c>
      <c r="L74" s="171">
        <v>21</v>
      </c>
      <c r="M74" s="171">
        <f>G74*(1+L74/100)</f>
        <v>0</v>
      </c>
      <c r="N74" s="161">
        <v>0.34977000000000003</v>
      </c>
      <c r="O74" s="161">
        <f>ROUND(E74*N74,5)</f>
        <v>2.2735099999999999</v>
      </c>
      <c r="P74" s="161">
        <v>0</v>
      </c>
      <c r="Q74" s="161">
        <f>ROUND(E74*P74,5)</f>
        <v>0</v>
      </c>
      <c r="R74" s="161"/>
      <c r="S74" s="161"/>
      <c r="T74" s="162">
        <v>0.72050000000000003</v>
      </c>
      <c r="U74" s="161">
        <f>ROUND(E74*T74,2)</f>
        <v>4.68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156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14</v>
      </c>
      <c r="B75" s="158" t="s">
        <v>189</v>
      </c>
      <c r="C75" s="193" t="s">
        <v>190</v>
      </c>
      <c r="D75" s="160" t="s">
        <v>191</v>
      </c>
      <c r="E75" s="167">
        <v>2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61">
        <v>0.20532</v>
      </c>
      <c r="O75" s="161">
        <f>ROUND(E75*N75,5)</f>
        <v>0.41064000000000001</v>
      </c>
      <c r="P75" s="161">
        <v>0</v>
      </c>
      <c r="Q75" s="161">
        <f>ROUND(E75*P75,5)</f>
        <v>0</v>
      </c>
      <c r="R75" s="161"/>
      <c r="S75" s="161"/>
      <c r="T75" s="162">
        <v>0.375</v>
      </c>
      <c r="U75" s="161">
        <f>ROUND(E75*T75,2)</f>
        <v>0.75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112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15</v>
      </c>
      <c r="B76" s="158" t="s">
        <v>192</v>
      </c>
      <c r="C76" s="193" t="s">
        <v>193</v>
      </c>
      <c r="D76" s="160" t="s">
        <v>191</v>
      </c>
      <c r="E76" s="167">
        <v>101.25</v>
      </c>
      <c r="F76" s="170"/>
      <c r="G76" s="171">
        <f>ROUND(E76*F76,2)</f>
        <v>0</v>
      </c>
      <c r="H76" s="170"/>
      <c r="I76" s="171">
        <f>ROUND(E76*H76,2)</f>
        <v>0</v>
      </c>
      <c r="J76" s="170"/>
      <c r="K76" s="171">
        <f>ROUND(E76*J76,2)</f>
        <v>0</v>
      </c>
      <c r="L76" s="171">
        <v>21</v>
      </c>
      <c r="M76" s="171">
        <f>G76*(1+L76/100)</f>
        <v>0</v>
      </c>
      <c r="N76" s="161">
        <v>0.55125000000000002</v>
      </c>
      <c r="O76" s="161">
        <f>ROUND(E76*N76,5)</f>
        <v>55.814059999999998</v>
      </c>
      <c r="P76" s="161">
        <v>0</v>
      </c>
      <c r="Q76" s="161">
        <f>ROUND(E76*P76,5)</f>
        <v>0</v>
      </c>
      <c r="R76" s="161"/>
      <c r="S76" s="161"/>
      <c r="T76" s="162">
        <v>2.7E-2</v>
      </c>
      <c r="U76" s="161">
        <f>ROUND(E76*T76,2)</f>
        <v>2.73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112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8"/>
      <c r="C77" s="194" t="s">
        <v>194</v>
      </c>
      <c r="D77" s="163"/>
      <c r="E77" s="168"/>
      <c r="F77" s="171"/>
      <c r="G77" s="171"/>
      <c r="H77" s="171"/>
      <c r="I77" s="171"/>
      <c r="J77" s="171"/>
      <c r="K77" s="171"/>
      <c r="L77" s="171"/>
      <c r="M77" s="171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8"/>
      <c r="C78" s="194" t="s">
        <v>195</v>
      </c>
      <c r="D78" s="163"/>
      <c r="E78" s="168"/>
      <c r="F78" s="171"/>
      <c r="G78" s="171"/>
      <c r="H78" s="171"/>
      <c r="I78" s="171"/>
      <c r="J78" s="171"/>
      <c r="K78" s="171"/>
      <c r="L78" s="171"/>
      <c r="M78" s="171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/>
      <c r="B79" s="158"/>
      <c r="C79" s="194" t="s">
        <v>196</v>
      </c>
      <c r="D79" s="163"/>
      <c r="E79" s="168">
        <v>50.25</v>
      </c>
      <c r="F79" s="171"/>
      <c r="G79" s="171"/>
      <c r="H79" s="171"/>
      <c r="I79" s="171"/>
      <c r="J79" s="171"/>
      <c r="K79" s="171"/>
      <c r="L79" s="171"/>
      <c r="M79" s="171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8"/>
      <c r="C80" s="194" t="s">
        <v>197</v>
      </c>
      <c r="D80" s="163"/>
      <c r="E80" s="168"/>
      <c r="F80" s="171"/>
      <c r="G80" s="171"/>
      <c r="H80" s="171"/>
      <c r="I80" s="171"/>
      <c r="J80" s="171"/>
      <c r="K80" s="171"/>
      <c r="L80" s="171"/>
      <c r="M80" s="171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114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8"/>
      <c r="C81" s="194" t="s">
        <v>198</v>
      </c>
      <c r="D81" s="163"/>
      <c r="E81" s="168">
        <v>51</v>
      </c>
      <c r="F81" s="171"/>
      <c r="G81" s="171"/>
      <c r="H81" s="171"/>
      <c r="I81" s="171"/>
      <c r="J81" s="171"/>
      <c r="K81" s="171"/>
      <c r="L81" s="171"/>
      <c r="M81" s="171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114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16</v>
      </c>
      <c r="B82" s="158" t="s">
        <v>199</v>
      </c>
      <c r="C82" s="193" t="s">
        <v>200</v>
      </c>
      <c r="D82" s="160" t="s">
        <v>191</v>
      </c>
      <c r="E82" s="167">
        <v>51</v>
      </c>
      <c r="F82" s="170"/>
      <c r="G82" s="171">
        <f>ROUND(E82*F82,2)</f>
        <v>0</v>
      </c>
      <c r="H82" s="170"/>
      <c r="I82" s="171">
        <f>ROUND(E82*H82,2)</f>
        <v>0</v>
      </c>
      <c r="J82" s="170"/>
      <c r="K82" s="171">
        <f>ROUND(E82*J82,2)</f>
        <v>0</v>
      </c>
      <c r="L82" s="171">
        <v>21</v>
      </c>
      <c r="M82" s="171">
        <f>G82*(1+L82/100)</f>
        <v>0</v>
      </c>
      <c r="N82" s="161">
        <v>7.3899999999999993E-2</v>
      </c>
      <c r="O82" s="161">
        <f>ROUND(E82*N82,5)</f>
        <v>3.7688999999999999</v>
      </c>
      <c r="P82" s="161">
        <v>0</v>
      </c>
      <c r="Q82" s="161">
        <f>ROUND(E82*P82,5)</f>
        <v>0</v>
      </c>
      <c r="R82" s="161"/>
      <c r="S82" s="161"/>
      <c r="T82" s="162">
        <v>0.47799999999999998</v>
      </c>
      <c r="U82" s="161">
        <f>ROUND(E82*T82,2)</f>
        <v>24.38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112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8"/>
      <c r="C83" s="194" t="s">
        <v>194</v>
      </c>
      <c r="D83" s="163"/>
      <c r="E83" s="168"/>
      <c r="F83" s="171"/>
      <c r="G83" s="171"/>
      <c r="H83" s="171"/>
      <c r="I83" s="171"/>
      <c r="J83" s="171"/>
      <c r="K83" s="171"/>
      <c r="L83" s="171"/>
      <c r="M83" s="171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114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4" t="s">
        <v>198</v>
      </c>
      <c r="D84" s="163"/>
      <c r="E84" s="168">
        <v>51</v>
      </c>
      <c r="F84" s="171"/>
      <c r="G84" s="171"/>
      <c r="H84" s="171"/>
      <c r="I84" s="171"/>
      <c r="J84" s="171"/>
      <c r="K84" s="171"/>
      <c r="L84" s="171"/>
      <c r="M84" s="171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114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2">
        <v>17</v>
      </c>
      <c r="B85" s="158" t="s">
        <v>201</v>
      </c>
      <c r="C85" s="193" t="s">
        <v>202</v>
      </c>
      <c r="D85" s="160" t="s">
        <v>191</v>
      </c>
      <c r="E85" s="167">
        <v>50.25</v>
      </c>
      <c r="F85" s="170"/>
      <c r="G85" s="171">
        <f>ROUND(E85*F85,2)</f>
        <v>0</v>
      </c>
      <c r="H85" s="170"/>
      <c r="I85" s="171">
        <f>ROUND(E85*H85,2)</f>
        <v>0</v>
      </c>
      <c r="J85" s="170"/>
      <c r="K85" s="171">
        <f>ROUND(E85*J85,2)</f>
        <v>0</v>
      </c>
      <c r="L85" s="171">
        <v>21</v>
      </c>
      <c r="M85" s="171">
        <f>G85*(1+L85/100)</f>
        <v>0</v>
      </c>
      <c r="N85" s="161">
        <v>7.3899999999999993E-2</v>
      </c>
      <c r="O85" s="161">
        <f>ROUND(E85*N85,5)</f>
        <v>3.7134800000000001</v>
      </c>
      <c r="P85" s="161">
        <v>0</v>
      </c>
      <c r="Q85" s="161">
        <f>ROUND(E85*P85,5)</f>
        <v>0</v>
      </c>
      <c r="R85" s="161"/>
      <c r="S85" s="161"/>
      <c r="T85" s="162">
        <v>0.45200000000000001</v>
      </c>
      <c r="U85" s="161">
        <f>ROUND(E85*T85,2)</f>
        <v>22.71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112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8"/>
      <c r="C86" s="194" t="s">
        <v>194</v>
      </c>
      <c r="D86" s="163"/>
      <c r="E86" s="168"/>
      <c r="F86" s="171"/>
      <c r="G86" s="171"/>
      <c r="H86" s="171"/>
      <c r="I86" s="171"/>
      <c r="J86" s="171"/>
      <c r="K86" s="171"/>
      <c r="L86" s="171"/>
      <c r="M86" s="171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114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8"/>
      <c r="C87" s="194" t="s">
        <v>196</v>
      </c>
      <c r="D87" s="163"/>
      <c r="E87" s="168">
        <v>50.25</v>
      </c>
      <c r="F87" s="171"/>
      <c r="G87" s="171"/>
      <c r="H87" s="171"/>
      <c r="I87" s="171"/>
      <c r="J87" s="171"/>
      <c r="K87" s="171"/>
      <c r="L87" s="171"/>
      <c r="M87" s="171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114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18</v>
      </c>
      <c r="B88" s="158" t="s">
        <v>203</v>
      </c>
      <c r="C88" s="193" t="s">
        <v>204</v>
      </c>
      <c r="D88" s="160" t="s">
        <v>191</v>
      </c>
      <c r="E88" s="167">
        <v>51</v>
      </c>
      <c r="F88" s="170"/>
      <c r="G88" s="171">
        <f>ROUND(E88*F88,2)</f>
        <v>0</v>
      </c>
      <c r="H88" s="170"/>
      <c r="I88" s="171">
        <f>ROUND(E88*H88,2)</f>
        <v>0</v>
      </c>
      <c r="J88" s="170"/>
      <c r="K88" s="171">
        <f>ROUND(E88*J88,2)</f>
        <v>0</v>
      </c>
      <c r="L88" s="171">
        <v>21</v>
      </c>
      <c r="M88" s="171">
        <f>G88*(1+L88/100)</f>
        <v>0</v>
      </c>
      <c r="N88" s="161">
        <v>0.17280000000000001</v>
      </c>
      <c r="O88" s="161">
        <f>ROUND(E88*N88,5)</f>
        <v>8.8127999999999993</v>
      </c>
      <c r="P88" s="161">
        <v>0</v>
      </c>
      <c r="Q88" s="161">
        <f>ROUND(E88*P88,5)</f>
        <v>0</v>
      </c>
      <c r="R88" s="161"/>
      <c r="S88" s="161"/>
      <c r="T88" s="162">
        <v>0</v>
      </c>
      <c r="U88" s="161">
        <f>ROUND(E88*T88,2)</f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205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8"/>
      <c r="C89" s="194" t="s">
        <v>206</v>
      </c>
      <c r="D89" s="163"/>
      <c r="E89" s="168"/>
      <c r="F89" s="171"/>
      <c r="G89" s="171"/>
      <c r="H89" s="171"/>
      <c r="I89" s="171"/>
      <c r="J89" s="171"/>
      <c r="K89" s="171"/>
      <c r="L89" s="171"/>
      <c r="M89" s="171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114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8"/>
      <c r="C90" s="194" t="s">
        <v>198</v>
      </c>
      <c r="D90" s="163"/>
      <c r="E90" s="168">
        <v>51</v>
      </c>
      <c r="F90" s="171"/>
      <c r="G90" s="171"/>
      <c r="H90" s="171"/>
      <c r="I90" s="171"/>
      <c r="J90" s="171"/>
      <c r="K90" s="171"/>
      <c r="L90" s="171"/>
      <c r="M90" s="171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114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19</v>
      </c>
      <c r="B91" s="158" t="s">
        <v>207</v>
      </c>
      <c r="C91" s="193" t="s">
        <v>208</v>
      </c>
      <c r="D91" s="160" t="s">
        <v>191</v>
      </c>
      <c r="E91" s="167">
        <v>50.25</v>
      </c>
      <c r="F91" s="170"/>
      <c r="G91" s="171">
        <f>ROUND(E91*F91,2)</f>
        <v>0</v>
      </c>
      <c r="H91" s="170"/>
      <c r="I91" s="171">
        <f>ROUND(E91*H91,2)</f>
        <v>0</v>
      </c>
      <c r="J91" s="170"/>
      <c r="K91" s="171">
        <f>ROUND(E91*J91,2)</f>
        <v>0</v>
      </c>
      <c r="L91" s="171">
        <v>21</v>
      </c>
      <c r="M91" s="171">
        <f>G91*(1+L91/100)</f>
        <v>0</v>
      </c>
      <c r="N91" s="161">
        <v>0.12959999999999999</v>
      </c>
      <c r="O91" s="161">
        <f>ROUND(E91*N91,5)</f>
        <v>6.5124000000000004</v>
      </c>
      <c r="P91" s="161">
        <v>0</v>
      </c>
      <c r="Q91" s="161">
        <f>ROUND(E91*P91,5)</f>
        <v>0</v>
      </c>
      <c r="R91" s="161"/>
      <c r="S91" s="161"/>
      <c r="T91" s="162">
        <v>0</v>
      </c>
      <c r="U91" s="161">
        <f>ROUND(E91*T91,2)</f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205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8"/>
      <c r="C92" s="194" t="s">
        <v>206</v>
      </c>
      <c r="D92" s="163"/>
      <c r="E92" s="168"/>
      <c r="F92" s="171"/>
      <c r="G92" s="171"/>
      <c r="H92" s="171"/>
      <c r="I92" s="171"/>
      <c r="J92" s="171"/>
      <c r="K92" s="171"/>
      <c r="L92" s="171"/>
      <c r="M92" s="171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114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8"/>
      <c r="C93" s="194" t="s">
        <v>196</v>
      </c>
      <c r="D93" s="163"/>
      <c r="E93" s="168">
        <v>50.25</v>
      </c>
      <c r="F93" s="171"/>
      <c r="G93" s="171"/>
      <c r="H93" s="171"/>
      <c r="I93" s="171"/>
      <c r="J93" s="171"/>
      <c r="K93" s="171"/>
      <c r="L93" s="171"/>
      <c r="M93" s="171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114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20</v>
      </c>
      <c r="B94" s="158" t="s">
        <v>209</v>
      </c>
      <c r="C94" s="193" t="s">
        <v>210</v>
      </c>
      <c r="D94" s="160" t="s">
        <v>182</v>
      </c>
      <c r="E94" s="167">
        <v>69.099999999999994</v>
      </c>
      <c r="F94" s="170"/>
      <c r="G94" s="171">
        <f>ROUND(E94*F94,2)</f>
        <v>0</v>
      </c>
      <c r="H94" s="170"/>
      <c r="I94" s="171">
        <f>ROUND(E94*H94,2)</f>
        <v>0</v>
      </c>
      <c r="J94" s="170"/>
      <c r="K94" s="171">
        <f>ROUND(E94*J94,2)</f>
        <v>0</v>
      </c>
      <c r="L94" s="171">
        <v>21</v>
      </c>
      <c r="M94" s="171">
        <f>G94*(1+L94/100)</f>
        <v>0</v>
      </c>
      <c r="N94" s="161">
        <v>3.6000000000000002E-4</v>
      </c>
      <c r="O94" s="161">
        <f>ROUND(E94*N94,5)</f>
        <v>2.4879999999999999E-2</v>
      </c>
      <c r="P94" s="161">
        <v>0</v>
      </c>
      <c r="Q94" s="161">
        <f>ROUND(E94*P94,5)</f>
        <v>0</v>
      </c>
      <c r="R94" s="161"/>
      <c r="S94" s="161"/>
      <c r="T94" s="162">
        <v>0.43</v>
      </c>
      <c r="U94" s="161">
        <f>ROUND(E94*T94,2)</f>
        <v>29.71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112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21</v>
      </c>
      <c r="B95" s="158" t="s">
        <v>211</v>
      </c>
      <c r="C95" s="193" t="s">
        <v>212</v>
      </c>
      <c r="D95" s="160" t="s">
        <v>182</v>
      </c>
      <c r="E95" s="167">
        <v>61.7</v>
      </c>
      <c r="F95" s="170"/>
      <c r="G95" s="171">
        <f>ROUND(E95*F95,2)</f>
        <v>0</v>
      </c>
      <c r="H95" s="170"/>
      <c r="I95" s="171">
        <f>ROUND(E95*H95,2)</f>
        <v>0</v>
      </c>
      <c r="J95" s="170"/>
      <c r="K95" s="171">
        <f>ROUND(E95*J95,2)</f>
        <v>0</v>
      </c>
      <c r="L95" s="171">
        <v>21</v>
      </c>
      <c r="M95" s="171">
        <f>G95*(1+L95/100)</f>
        <v>0</v>
      </c>
      <c r="N95" s="161">
        <v>3.3E-4</v>
      </c>
      <c r="O95" s="161">
        <f>ROUND(E95*N95,5)</f>
        <v>2.036E-2</v>
      </c>
      <c r="P95" s="161">
        <v>0</v>
      </c>
      <c r="Q95" s="161">
        <f>ROUND(E95*P95,5)</f>
        <v>0</v>
      </c>
      <c r="R95" s="161"/>
      <c r="S95" s="161"/>
      <c r="T95" s="162">
        <v>0.41</v>
      </c>
      <c r="U95" s="161">
        <f>ROUND(E95*T95,2)</f>
        <v>25.3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112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>
        <v>22</v>
      </c>
      <c r="B96" s="158" t="s">
        <v>213</v>
      </c>
      <c r="C96" s="193" t="s">
        <v>214</v>
      </c>
      <c r="D96" s="160" t="s">
        <v>182</v>
      </c>
      <c r="E96" s="167">
        <v>32.4</v>
      </c>
      <c r="F96" s="170"/>
      <c r="G96" s="171">
        <f>ROUND(E96*F96,2)</f>
        <v>0</v>
      </c>
      <c r="H96" s="170"/>
      <c r="I96" s="171">
        <f>ROUND(E96*H96,2)</f>
        <v>0</v>
      </c>
      <c r="J96" s="170"/>
      <c r="K96" s="171">
        <f>ROUND(E96*J96,2)</f>
        <v>0</v>
      </c>
      <c r="L96" s="171">
        <v>21</v>
      </c>
      <c r="M96" s="171">
        <f>G96*(1+L96/100)</f>
        <v>0</v>
      </c>
      <c r="N96" s="161">
        <v>0.15304999999999999</v>
      </c>
      <c r="O96" s="161">
        <f>ROUND(E96*N96,5)</f>
        <v>4.9588200000000002</v>
      </c>
      <c r="P96" s="161">
        <v>0</v>
      </c>
      <c r="Q96" s="161">
        <f>ROUND(E96*P96,5)</f>
        <v>0</v>
      </c>
      <c r="R96" s="161"/>
      <c r="S96" s="161"/>
      <c r="T96" s="162">
        <v>0.14000000000000001</v>
      </c>
      <c r="U96" s="161">
        <f>ROUND(E96*T96,2)</f>
        <v>4.54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112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23</v>
      </c>
      <c r="B97" s="158" t="s">
        <v>215</v>
      </c>
      <c r="C97" s="193" t="s">
        <v>216</v>
      </c>
      <c r="D97" s="160" t="s">
        <v>217</v>
      </c>
      <c r="E97" s="167">
        <v>86.31</v>
      </c>
      <c r="F97" s="170"/>
      <c r="G97" s="171">
        <f>ROUND(E97*F97,2)</f>
        <v>0</v>
      </c>
      <c r="H97" s="170"/>
      <c r="I97" s="171">
        <f>ROUND(E97*H97,2)</f>
        <v>0</v>
      </c>
      <c r="J97" s="170"/>
      <c r="K97" s="171">
        <f>ROUND(E97*J97,2)</f>
        <v>0</v>
      </c>
      <c r="L97" s="171">
        <v>21</v>
      </c>
      <c r="M97" s="171">
        <f>G97*(1+L97/100)</f>
        <v>0</v>
      </c>
      <c r="N97" s="161">
        <v>0</v>
      </c>
      <c r="O97" s="161">
        <f>ROUND(E97*N97,5)</f>
        <v>0</v>
      </c>
      <c r="P97" s="161">
        <v>0</v>
      </c>
      <c r="Q97" s="161">
        <f>ROUND(E97*P97,5)</f>
        <v>0</v>
      </c>
      <c r="R97" s="161"/>
      <c r="S97" s="161"/>
      <c r="T97" s="162">
        <v>0.39</v>
      </c>
      <c r="U97" s="161">
        <f>ROUND(E97*T97,2)</f>
        <v>33.659999999999997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112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/>
      <c r="B98" s="158"/>
      <c r="C98" s="194" t="s">
        <v>218</v>
      </c>
      <c r="D98" s="163"/>
      <c r="E98" s="168"/>
      <c r="F98" s="171"/>
      <c r="G98" s="171"/>
      <c r="H98" s="171"/>
      <c r="I98" s="171"/>
      <c r="J98" s="171"/>
      <c r="K98" s="171"/>
      <c r="L98" s="171"/>
      <c r="M98" s="171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114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8"/>
      <c r="C99" s="194" t="s">
        <v>219</v>
      </c>
      <c r="D99" s="163"/>
      <c r="E99" s="168">
        <v>86.31</v>
      </c>
      <c r="F99" s="171"/>
      <c r="G99" s="171"/>
      <c r="H99" s="171"/>
      <c r="I99" s="171"/>
      <c r="J99" s="171"/>
      <c r="K99" s="171"/>
      <c r="L99" s="171"/>
      <c r="M99" s="171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114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x14ac:dyDescent="0.2">
      <c r="A100" s="153" t="s">
        <v>109</v>
      </c>
      <c r="B100" s="159" t="s">
        <v>62</v>
      </c>
      <c r="C100" s="195" t="s">
        <v>63</v>
      </c>
      <c r="D100" s="164"/>
      <c r="E100" s="169"/>
      <c r="F100" s="172"/>
      <c r="G100" s="172">
        <f>SUMIF(AE101:AE155,"&lt;&gt;NOR",G101:G155)</f>
        <v>0</v>
      </c>
      <c r="H100" s="172"/>
      <c r="I100" s="172">
        <f>SUM(I101:I155)</f>
        <v>0</v>
      </c>
      <c r="J100" s="172"/>
      <c r="K100" s="172">
        <f>SUM(K101:K155)</f>
        <v>0</v>
      </c>
      <c r="L100" s="172"/>
      <c r="M100" s="172">
        <f>SUM(M101:M155)</f>
        <v>0</v>
      </c>
      <c r="N100" s="165"/>
      <c r="O100" s="165">
        <f>SUM(O101:O155)</f>
        <v>45.434980000000003</v>
      </c>
      <c r="P100" s="165"/>
      <c r="Q100" s="165">
        <f>SUM(Q101:Q155)</f>
        <v>3.8664999999999998</v>
      </c>
      <c r="R100" s="165"/>
      <c r="S100" s="165"/>
      <c r="T100" s="166"/>
      <c r="U100" s="165">
        <f>SUM(U101:U155)</f>
        <v>1927.3799999999999</v>
      </c>
      <c r="AE100" t="s">
        <v>110</v>
      </c>
    </row>
    <row r="101" spans="1:60" outlineLevel="1" x14ac:dyDescent="0.2">
      <c r="A101" s="152">
        <v>24</v>
      </c>
      <c r="B101" s="158" t="s">
        <v>220</v>
      </c>
      <c r="C101" s="193" t="s">
        <v>221</v>
      </c>
      <c r="D101" s="160" t="s">
        <v>191</v>
      </c>
      <c r="E101" s="167">
        <v>391</v>
      </c>
      <c r="F101" s="170"/>
      <c r="G101" s="171">
        <f>ROUND(E101*F101,2)</f>
        <v>0</v>
      </c>
      <c r="H101" s="170"/>
      <c r="I101" s="171">
        <f>ROUND(E101*H101,2)</f>
        <v>0</v>
      </c>
      <c r="J101" s="170"/>
      <c r="K101" s="171">
        <f>ROUND(E101*J101,2)</f>
        <v>0</v>
      </c>
      <c r="L101" s="171">
        <v>21</v>
      </c>
      <c r="M101" s="171">
        <f>G101*(1+L101/100)</f>
        <v>0</v>
      </c>
      <c r="N101" s="161">
        <v>4.0000000000000003E-5</v>
      </c>
      <c r="O101" s="161">
        <f>ROUND(E101*N101,5)</f>
        <v>1.5640000000000001E-2</v>
      </c>
      <c r="P101" s="161">
        <v>0</v>
      </c>
      <c r="Q101" s="161">
        <f>ROUND(E101*P101,5)</f>
        <v>0</v>
      </c>
      <c r="R101" s="161"/>
      <c r="S101" s="161"/>
      <c r="T101" s="162">
        <v>7.8E-2</v>
      </c>
      <c r="U101" s="161">
        <f>ROUND(E101*T101,2)</f>
        <v>30.5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112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/>
      <c r="B102" s="158"/>
      <c r="C102" s="194" t="s">
        <v>194</v>
      </c>
      <c r="D102" s="163"/>
      <c r="E102" s="168"/>
      <c r="F102" s="171"/>
      <c r="G102" s="171"/>
      <c r="H102" s="171"/>
      <c r="I102" s="171"/>
      <c r="J102" s="171"/>
      <c r="K102" s="171"/>
      <c r="L102" s="171"/>
      <c r="M102" s="171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114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8"/>
      <c r="C103" s="194" t="s">
        <v>222</v>
      </c>
      <c r="D103" s="163"/>
      <c r="E103" s="168">
        <v>391</v>
      </c>
      <c r="F103" s="171"/>
      <c r="G103" s="171"/>
      <c r="H103" s="171"/>
      <c r="I103" s="171"/>
      <c r="J103" s="171"/>
      <c r="K103" s="171"/>
      <c r="L103" s="171"/>
      <c r="M103" s="171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114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>
        <v>25</v>
      </c>
      <c r="B104" s="158" t="s">
        <v>223</v>
      </c>
      <c r="C104" s="193" t="s">
        <v>224</v>
      </c>
      <c r="D104" s="160" t="s">
        <v>191</v>
      </c>
      <c r="E104" s="167">
        <v>870</v>
      </c>
      <c r="F104" s="170"/>
      <c r="G104" s="171">
        <f>ROUND(E104*F104,2)</f>
        <v>0</v>
      </c>
      <c r="H104" s="170"/>
      <c r="I104" s="171">
        <f>ROUND(E104*H104,2)</f>
        <v>0</v>
      </c>
      <c r="J104" s="170"/>
      <c r="K104" s="171">
        <f>ROUND(E104*J104,2)</f>
        <v>0</v>
      </c>
      <c r="L104" s="171">
        <v>21</v>
      </c>
      <c r="M104" s="171">
        <f>G104*(1+L104/100)</f>
        <v>0</v>
      </c>
      <c r="N104" s="161">
        <v>2.0000000000000002E-5</v>
      </c>
      <c r="O104" s="161">
        <f>ROUND(E104*N104,5)</f>
        <v>1.7399999999999999E-2</v>
      </c>
      <c r="P104" s="161">
        <v>0</v>
      </c>
      <c r="Q104" s="161">
        <f>ROUND(E104*P104,5)</f>
        <v>0</v>
      </c>
      <c r="R104" s="161"/>
      <c r="S104" s="161"/>
      <c r="T104" s="162">
        <v>0.11</v>
      </c>
      <c r="U104" s="161">
        <f>ROUND(E104*T104,2)</f>
        <v>95.7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112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/>
      <c r="B105" s="158"/>
      <c r="C105" s="194" t="s">
        <v>194</v>
      </c>
      <c r="D105" s="163"/>
      <c r="E105" s="168"/>
      <c r="F105" s="171"/>
      <c r="G105" s="171"/>
      <c r="H105" s="171"/>
      <c r="I105" s="171"/>
      <c r="J105" s="171"/>
      <c r="K105" s="171"/>
      <c r="L105" s="171"/>
      <c r="M105" s="171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114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8"/>
      <c r="C106" s="194" t="s">
        <v>225</v>
      </c>
      <c r="D106" s="163"/>
      <c r="E106" s="168">
        <v>870</v>
      </c>
      <c r="F106" s="171"/>
      <c r="G106" s="171"/>
      <c r="H106" s="171"/>
      <c r="I106" s="171"/>
      <c r="J106" s="171"/>
      <c r="K106" s="171"/>
      <c r="L106" s="171"/>
      <c r="M106" s="171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114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26</v>
      </c>
      <c r="B107" s="158" t="s">
        <v>226</v>
      </c>
      <c r="C107" s="193" t="s">
        <v>227</v>
      </c>
      <c r="D107" s="160" t="s">
        <v>191</v>
      </c>
      <c r="E107" s="167">
        <v>773.3</v>
      </c>
      <c r="F107" s="170"/>
      <c r="G107" s="171">
        <f>ROUND(E107*F107,2)</f>
        <v>0</v>
      </c>
      <c r="H107" s="170"/>
      <c r="I107" s="171">
        <f>ROUND(E107*H107,2)</f>
        <v>0</v>
      </c>
      <c r="J107" s="170"/>
      <c r="K107" s="171">
        <f>ROUND(E107*J107,2)</f>
        <v>0</v>
      </c>
      <c r="L107" s="171">
        <v>21</v>
      </c>
      <c r="M107" s="171">
        <f>G107*(1+L107/100)</f>
        <v>0</v>
      </c>
      <c r="N107" s="161">
        <v>3.6229999999999998E-2</v>
      </c>
      <c r="O107" s="161">
        <f>ROUND(E107*N107,5)</f>
        <v>28.016660000000002</v>
      </c>
      <c r="P107" s="161">
        <v>5.0000000000000001E-3</v>
      </c>
      <c r="Q107" s="161">
        <f>ROUND(E107*P107,5)</f>
        <v>3.8664999999999998</v>
      </c>
      <c r="R107" s="161"/>
      <c r="S107" s="161"/>
      <c r="T107" s="162">
        <v>0.66035999999999995</v>
      </c>
      <c r="U107" s="161">
        <f>ROUND(E107*T107,2)</f>
        <v>510.66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156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/>
      <c r="B108" s="158"/>
      <c r="C108" s="194" t="s">
        <v>228</v>
      </c>
      <c r="D108" s="163"/>
      <c r="E108" s="168"/>
      <c r="F108" s="171"/>
      <c r="G108" s="171"/>
      <c r="H108" s="171"/>
      <c r="I108" s="171"/>
      <c r="J108" s="171"/>
      <c r="K108" s="171"/>
      <c r="L108" s="171"/>
      <c r="M108" s="171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114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8"/>
      <c r="C109" s="194" t="s">
        <v>229</v>
      </c>
      <c r="D109" s="163"/>
      <c r="E109" s="168">
        <v>589</v>
      </c>
      <c r="F109" s="171"/>
      <c r="G109" s="171"/>
      <c r="H109" s="171"/>
      <c r="I109" s="171"/>
      <c r="J109" s="171"/>
      <c r="K109" s="171"/>
      <c r="L109" s="171"/>
      <c r="M109" s="171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114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/>
      <c r="B110" s="158"/>
      <c r="C110" s="194" t="s">
        <v>230</v>
      </c>
      <c r="D110" s="163"/>
      <c r="E110" s="168">
        <v>169.7</v>
      </c>
      <c r="F110" s="171"/>
      <c r="G110" s="171"/>
      <c r="H110" s="171"/>
      <c r="I110" s="171"/>
      <c r="J110" s="171"/>
      <c r="K110" s="171"/>
      <c r="L110" s="171"/>
      <c r="M110" s="171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114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8"/>
      <c r="C111" s="194" t="s">
        <v>231</v>
      </c>
      <c r="D111" s="163"/>
      <c r="E111" s="168">
        <v>14.6</v>
      </c>
      <c r="F111" s="171"/>
      <c r="G111" s="171"/>
      <c r="H111" s="171"/>
      <c r="I111" s="171"/>
      <c r="J111" s="171"/>
      <c r="K111" s="171"/>
      <c r="L111" s="171"/>
      <c r="M111" s="171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114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27</v>
      </c>
      <c r="B112" s="158" t="s">
        <v>232</v>
      </c>
      <c r="C112" s="193" t="s">
        <v>233</v>
      </c>
      <c r="D112" s="160" t="s">
        <v>191</v>
      </c>
      <c r="E112" s="167">
        <v>98.7</v>
      </c>
      <c r="F112" s="170"/>
      <c r="G112" s="171">
        <f>ROUND(E112*F112,2)</f>
        <v>0</v>
      </c>
      <c r="H112" s="170"/>
      <c r="I112" s="171">
        <f>ROUND(E112*H112,2)</f>
        <v>0</v>
      </c>
      <c r="J112" s="170"/>
      <c r="K112" s="171">
        <f>ROUND(E112*J112,2)</f>
        <v>0</v>
      </c>
      <c r="L112" s="171">
        <v>21</v>
      </c>
      <c r="M112" s="171">
        <f>G112*(1+L112/100)</f>
        <v>0</v>
      </c>
      <c r="N112" s="161">
        <v>0</v>
      </c>
      <c r="O112" s="161">
        <f>ROUND(E112*N112,5)</f>
        <v>0</v>
      </c>
      <c r="P112" s="161">
        <v>0</v>
      </c>
      <c r="Q112" s="161">
        <f>ROUND(E112*P112,5)</f>
        <v>0</v>
      </c>
      <c r="R112" s="161"/>
      <c r="S112" s="161"/>
      <c r="T112" s="162">
        <v>0.52600000000000002</v>
      </c>
      <c r="U112" s="161">
        <f>ROUND(E112*T112,2)</f>
        <v>51.92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112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8"/>
      <c r="C113" s="194" t="s">
        <v>194</v>
      </c>
      <c r="D113" s="163"/>
      <c r="E113" s="168"/>
      <c r="F113" s="171"/>
      <c r="G113" s="171"/>
      <c r="H113" s="171"/>
      <c r="I113" s="171"/>
      <c r="J113" s="171"/>
      <c r="K113" s="171"/>
      <c r="L113" s="171"/>
      <c r="M113" s="171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114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8"/>
      <c r="C114" s="194" t="s">
        <v>234</v>
      </c>
      <c r="D114" s="163"/>
      <c r="E114" s="168">
        <v>98.7</v>
      </c>
      <c r="F114" s="171"/>
      <c r="G114" s="171"/>
      <c r="H114" s="171"/>
      <c r="I114" s="171"/>
      <c r="J114" s="171"/>
      <c r="K114" s="171"/>
      <c r="L114" s="171"/>
      <c r="M114" s="171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114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28</v>
      </c>
      <c r="B115" s="158" t="s">
        <v>235</v>
      </c>
      <c r="C115" s="193" t="s">
        <v>236</v>
      </c>
      <c r="D115" s="160" t="s">
        <v>191</v>
      </c>
      <c r="E115" s="167">
        <v>98.7</v>
      </c>
      <c r="F115" s="170"/>
      <c r="G115" s="171">
        <f>ROUND(E115*F115,2)</f>
        <v>0</v>
      </c>
      <c r="H115" s="170"/>
      <c r="I115" s="171">
        <f>ROUND(E115*H115,2)</f>
        <v>0</v>
      </c>
      <c r="J115" s="170"/>
      <c r="K115" s="171">
        <f>ROUND(E115*J115,2)</f>
        <v>0</v>
      </c>
      <c r="L115" s="171">
        <v>21</v>
      </c>
      <c r="M115" s="171">
        <f>G115*(1+L115/100)</f>
        <v>0</v>
      </c>
      <c r="N115" s="161">
        <v>3.7670000000000002E-2</v>
      </c>
      <c r="O115" s="161">
        <f>ROUND(E115*N115,5)</f>
        <v>3.7180300000000002</v>
      </c>
      <c r="P115" s="161">
        <v>0</v>
      </c>
      <c r="Q115" s="161">
        <f>ROUND(E115*P115,5)</f>
        <v>0</v>
      </c>
      <c r="R115" s="161"/>
      <c r="S115" s="161"/>
      <c r="T115" s="162">
        <v>0.41</v>
      </c>
      <c r="U115" s="161">
        <f>ROUND(E115*T115,2)</f>
        <v>40.47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112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/>
      <c r="B116" s="158"/>
      <c r="C116" s="194" t="s">
        <v>194</v>
      </c>
      <c r="D116" s="163"/>
      <c r="E116" s="168"/>
      <c r="F116" s="171"/>
      <c r="G116" s="171"/>
      <c r="H116" s="171"/>
      <c r="I116" s="171"/>
      <c r="J116" s="171"/>
      <c r="K116" s="171"/>
      <c r="L116" s="171"/>
      <c r="M116" s="171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114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8"/>
      <c r="C117" s="194" t="s">
        <v>234</v>
      </c>
      <c r="D117" s="163"/>
      <c r="E117" s="168">
        <v>98.7</v>
      </c>
      <c r="F117" s="171"/>
      <c r="G117" s="171"/>
      <c r="H117" s="171"/>
      <c r="I117" s="171"/>
      <c r="J117" s="171"/>
      <c r="K117" s="171"/>
      <c r="L117" s="171"/>
      <c r="M117" s="171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114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52">
        <v>29</v>
      </c>
      <c r="B118" s="158" t="s">
        <v>237</v>
      </c>
      <c r="C118" s="193" t="s">
        <v>238</v>
      </c>
      <c r="D118" s="160" t="s">
        <v>191</v>
      </c>
      <c r="E118" s="167">
        <v>47.3</v>
      </c>
      <c r="F118" s="170"/>
      <c r="G118" s="171">
        <f>ROUND(E118*F118,2)</f>
        <v>0</v>
      </c>
      <c r="H118" s="170"/>
      <c r="I118" s="171">
        <f>ROUND(E118*H118,2)</f>
        <v>0</v>
      </c>
      <c r="J118" s="170"/>
      <c r="K118" s="171">
        <f>ROUND(E118*J118,2)</f>
        <v>0</v>
      </c>
      <c r="L118" s="171">
        <v>21</v>
      </c>
      <c r="M118" s="171">
        <f>G118*(1+L118/100)</f>
        <v>0</v>
      </c>
      <c r="N118" s="161">
        <v>5.3409999999999999E-2</v>
      </c>
      <c r="O118" s="161">
        <f>ROUND(E118*N118,5)</f>
        <v>2.5262899999999999</v>
      </c>
      <c r="P118" s="161">
        <v>0</v>
      </c>
      <c r="Q118" s="161">
        <f>ROUND(E118*P118,5)</f>
        <v>0</v>
      </c>
      <c r="R118" s="161"/>
      <c r="S118" s="161"/>
      <c r="T118" s="162">
        <v>2.1155499999999998</v>
      </c>
      <c r="U118" s="161">
        <f>ROUND(E118*T118,2)</f>
        <v>100.07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112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/>
      <c r="B119" s="158"/>
      <c r="C119" s="194" t="s">
        <v>239</v>
      </c>
      <c r="D119" s="163"/>
      <c r="E119" s="168"/>
      <c r="F119" s="171"/>
      <c r="G119" s="171"/>
      <c r="H119" s="171"/>
      <c r="I119" s="171"/>
      <c r="J119" s="171"/>
      <c r="K119" s="171"/>
      <c r="L119" s="171"/>
      <c r="M119" s="171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114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8"/>
      <c r="C120" s="194" t="s">
        <v>240</v>
      </c>
      <c r="D120" s="163"/>
      <c r="E120" s="168"/>
      <c r="F120" s="171"/>
      <c r="G120" s="171"/>
      <c r="H120" s="171"/>
      <c r="I120" s="171"/>
      <c r="J120" s="171"/>
      <c r="K120" s="171"/>
      <c r="L120" s="171"/>
      <c r="M120" s="171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114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/>
      <c r="B121" s="158"/>
      <c r="C121" s="194" t="s">
        <v>194</v>
      </c>
      <c r="D121" s="163"/>
      <c r="E121" s="168"/>
      <c r="F121" s="171"/>
      <c r="G121" s="171"/>
      <c r="H121" s="171"/>
      <c r="I121" s="171"/>
      <c r="J121" s="171"/>
      <c r="K121" s="171"/>
      <c r="L121" s="171"/>
      <c r="M121" s="171"/>
      <c r="N121" s="161"/>
      <c r="O121" s="161"/>
      <c r="P121" s="161"/>
      <c r="Q121" s="161"/>
      <c r="R121" s="161"/>
      <c r="S121" s="161"/>
      <c r="T121" s="162"/>
      <c r="U121" s="16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114</v>
      </c>
      <c r="AF121" s="151">
        <v>0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8"/>
      <c r="C122" s="194" t="s">
        <v>241</v>
      </c>
      <c r="D122" s="163"/>
      <c r="E122" s="168">
        <v>47.3</v>
      </c>
      <c r="F122" s="171"/>
      <c r="G122" s="171"/>
      <c r="H122" s="171"/>
      <c r="I122" s="171"/>
      <c r="J122" s="171"/>
      <c r="K122" s="171"/>
      <c r="L122" s="171"/>
      <c r="M122" s="171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114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2">
        <v>30</v>
      </c>
      <c r="B123" s="158" t="s">
        <v>242</v>
      </c>
      <c r="C123" s="193" t="s">
        <v>243</v>
      </c>
      <c r="D123" s="160" t="s">
        <v>191</v>
      </c>
      <c r="E123" s="167">
        <v>589</v>
      </c>
      <c r="F123" s="170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21</v>
      </c>
      <c r="M123" s="171">
        <f>G123*(1+L123/100)</f>
        <v>0</v>
      </c>
      <c r="N123" s="161">
        <v>1.404E-2</v>
      </c>
      <c r="O123" s="161">
        <f>ROUND(E123*N123,5)</f>
        <v>8.2695600000000002</v>
      </c>
      <c r="P123" s="161">
        <v>0</v>
      </c>
      <c r="Q123" s="161">
        <f>ROUND(E123*P123,5)</f>
        <v>0</v>
      </c>
      <c r="R123" s="161"/>
      <c r="S123" s="161"/>
      <c r="T123" s="162">
        <v>1.2558</v>
      </c>
      <c r="U123" s="161">
        <f>ROUND(E123*T123,2)</f>
        <v>739.67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112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8"/>
      <c r="C124" s="194" t="s">
        <v>239</v>
      </c>
      <c r="D124" s="163"/>
      <c r="E124" s="168"/>
      <c r="F124" s="171"/>
      <c r="G124" s="171"/>
      <c r="H124" s="171"/>
      <c r="I124" s="171"/>
      <c r="J124" s="171"/>
      <c r="K124" s="171"/>
      <c r="L124" s="171"/>
      <c r="M124" s="171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114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8"/>
      <c r="C125" s="194" t="s">
        <v>240</v>
      </c>
      <c r="D125" s="163"/>
      <c r="E125" s="168"/>
      <c r="F125" s="171"/>
      <c r="G125" s="171"/>
      <c r="H125" s="171"/>
      <c r="I125" s="171"/>
      <c r="J125" s="171"/>
      <c r="K125" s="171"/>
      <c r="L125" s="171"/>
      <c r="M125" s="171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114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8"/>
      <c r="C126" s="194" t="s">
        <v>194</v>
      </c>
      <c r="D126" s="163"/>
      <c r="E126" s="168"/>
      <c r="F126" s="171"/>
      <c r="G126" s="171"/>
      <c r="H126" s="171"/>
      <c r="I126" s="171"/>
      <c r="J126" s="171"/>
      <c r="K126" s="171"/>
      <c r="L126" s="171"/>
      <c r="M126" s="171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114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/>
      <c r="B127" s="158"/>
      <c r="C127" s="194" t="s">
        <v>244</v>
      </c>
      <c r="D127" s="163"/>
      <c r="E127" s="168">
        <v>589</v>
      </c>
      <c r="F127" s="171"/>
      <c r="G127" s="171"/>
      <c r="H127" s="171"/>
      <c r="I127" s="171"/>
      <c r="J127" s="171"/>
      <c r="K127" s="171"/>
      <c r="L127" s="171"/>
      <c r="M127" s="171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114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31</v>
      </c>
      <c r="B128" s="158" t="s">
        <v>245</v>
      </c>
      <c r="C128" s="193" t="s">
        <v>246</v>
      </c>
      <c r="D128" s="160" t="s">
        <v>191</v>
      </c>
      <c r="E128" s="167">
        <v>51.246499999999997</v>
      </c>
      <c r="F128" s="170"/>
      <c r="G128" s="171">
        <f>ROUND(E128*F128,2)</f>
        <v>0</v>
      </c>
      <c r="H128" s="170"/>
      <c r="I128" s="171">
        <f>ROUND(E128*H128,2)</f>
        <v>0</v>
      </c>
      <c r="J128" s="170"/>
      <c r="K128" s="171">
        <f>ROUND(E128*J128,2)</f>
        <v>0</v>
      </c>
      <c r="L128" s="171">
        <v>21</v>
      </c>
      <c r="M128" s="171">
        <f>G128*(1+L128/100)</f>
        <v>0</v>
      </c>
      <c r="N128" s="161">
        <v>1.372E-2</v>
      </c>
      <c r="O128" s="161">
        <f>ROUND(E128*N128,5)</f>
        <v>0.70309999999999995</v>
      </c>
      <c r="P128" s="161">
        <v>0</v>
      </c>
      <c r="Q128" s="161">
        <f>ROUND(E128*P128,5)</f>
        <v>0</v>
      </c>
      <c r="R128" s="161"/>
      <c r="S128" s="161"/>
      <c r="T128" s="162">
        <v>2.9020000000000001</v>
      </c>
      <c r="U128" s="161">
        <f>ROUND(E128*T128,2)</f>
        <v>148.72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112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8"/>
      <c r="C129" s="194" t="s">
        <v>239</v>
      </c>
      <c r="D129" s="163"/>
      <c r="E129" s="168"/>
      <c r="F129" s="171"/>
      <c r="G129" s="171"/>
      <c r="H129" s="171"/>
      <c r="I129" s="171"/>
      <c r="J129" s="171"/>
      <c r="K129" s="171"/>
      <c r="L129" s="171"/>
      <c r="M129" s="171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114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8"/>
      <c r="C130" s="194" t="s">
        <v>240</v>
      </c>
      <c r="D130" s="163"/>
      <c r="E130" s="168"/>
      <c r="F130" s="171"/>
      <c r="G130" s="171"/>
      <c r="H130" s="171"/>
      <c r="I130" s="171"/>
      <c r="J130" s="171"/>
      <c r="K130" s="171"/>
      <c r="L130" s="171"/>
      <c r="M130" s="171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114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/>
      <c r="B131" s="158"/>
      <c r="C131" s="194" t="s">
        <v>194</v>
      </c>
      <c r="D131" s="163"/>
      <c r="E131" s="168"/>
      <c r="F131" s="171"/>
      <c r="G131" s="171"/>
      <c r="H131" s="171"/>
      <c r="I131" s="171"/>
      <c r="J131" s="171"/>
      <c r="K131" s="171"/>
      <c r="L131" s="171"/>
      <c r="M131" s="171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114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8"/>
      <c r="C132" s="194" t="s">
        <v>247</v>
      </c>
      <c r="D132" s="163"/>
      <c r="E132" s="168">
        <v>3.383</v>
      </c>
      <c r="F132" s="171"/>
      <c r="G132" s="171"/>
      <c r="H132" s="171"/>
      <c r="I132" s="171"/>
      <c r="J132" s="171"/>
      <c r="K132" s="171"/>
      <c r="L132" s="171"/>
      <c r="M132" s="171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114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/>
      <c r="B133" s="158"/>
      <c r="C133" s="194" t="s">
        <v>248</v>
      </c>
      <c r="D133" s="163"/>
      <c r="E133" s="168">
        <v>17.187000000000001</v>
      </c>
      <c r="F133" s="171"/>
      <c r="G133" s="171"/>
      <c r="H133" s="171"/>
      <c r="I133" s="171"/>
      <c r="J133" s="171"/>
      <c r="K133" s="171"/>
      <c r="L133" s="171"/>
      <c r="M133" s="171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114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8"/>
      <c r="C134" s="194" t="s">
        <v>249</v>
      </c>
      <c r="D134" s="163"/>
      <c r="E134" s="168">
        <v>29.172000000000001</v>
      </c>
      <c r="F134" s="171"/>
      <c r="G134" s="171"/>
      <c r="H134" s="171"/>
      <c r="I134" s="171"/>
      <c r="J134" s="171"/>
      <c r="K134" s="171"/>
      <c r="L134" s="171"/>
      <c r="M134" s="171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114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/>
      <c r="B135" s="158"/>
      <c r="C135" s="194" t="s">
        <v>250</v>
      </c>
      <c r="D135" s="163"/>
      <c r="E135" s="168">
        <v>1.5044999999999999</v>
      </c>
      <c r="F135" s="171"/>
      <c r="G135" s="171"/>
      <c r="H135" s="171"/>
      <c r="I135" s="171"/>
      <c r="J135" s="171"/>
      <c r="K135" s="171"/>
      <c r="L135" s="171"/>
      <c r="M135" s="171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114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>
        <v>32</v>
      </c>
      <c r="B136" s="158" t="s">
        <v>251</v>
      </c>
      <c r="C136" s="193" t="s">
        <v>252</v>
      </c>
      <c r="D136" s="160" t="s">
        <v>191</v>
      </c>
      <c r="E136" s="167">
        <v>16.795999999999999</v>
      </c>
      <c r="F136" s="170"/>
      <c r="G136" s="171">
        <f>ROUND(E136*F136,2)</f>
        <v>0</v>
      </c>
      <c r="H136" s="170"/>
      <c r="I136" s="171">
        <f>ROUND(E136*H136,2)</f>
        <v>0</v>
      </c>
      <c r="J136" s="170"/>
      <c r="K136" s="171">
        <f>ROUND(E136*J136,2)</f>
        <v>0</v>
      </c>
      <c r="L136" s="171">
        <v>21</v>
      </c>
      <c r="M136" s="171">
        <f>G136*(1+L136/100)</f>
        <v>0</v>
      </c>
      <c r="N136" s="161">
        <v>8.94E-3</v>
      </c>
      <c r="O136" s="161">
        <f>ROUND(E136*N136,5)</f>
        <v>0.15015999999999999</v>
      </c>
      <c r="P136" s="161">
        <v>0</v>
      </c>
      <c r="Q136" s="161">
        <f>ROUND(E136*P136,5)</f>
        <v>0</v>
      </c>
      <c r="R136" s="161"/>
      <c r="S136" s="161"/>
      <c r="T136" s="162">
        <v>1.5620000000000001</v>
      </c>
      <c r="U136" s="161">
        <f>ROUND(E136*T136,2)</f>
        <v>26.24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112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/>
      <c r="B137" s="158"/>
      <c r="C137" s="194" t="s">
        <v>253</v>
      </c>
      <c r="D137" s="163"/>
      <c r="E137" s="168">
        <v>16.795999999999999</v>
      </c>
      <c r="F137" s="171"/>
      <c r="G137" s="171"/>
      <c r="H137" s="171"/>
      <c r="I137" s="171"/>
      <c r="J137" s="171"/>
      <c r="K137" s="171"/>
      <c r="L137" s="171"/>
      <c r="M137" s="171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114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52">
        <v>33</v>
      </c>
      <c r="B138" s="158" t="s">
        <v>254</v>
      </c>
      <c r="C138" s="193" t="s">
        <v>255</v>
      </c>
      <c r="D138" s="160" t="s">
        <v>191</v>
      </c>
      <c r="E138" s="167">
        <v>25</v>
      </c>
      <c r="F138" s="170"/>
      <c r="G138" s="171">
        <f>ROUND(E138*F138,2)</f>
        <v>0</v>
      </c>
      <c r="H138" s="170"/>
      <c r="I138" s="171">
        <f>ROUND(E138*H138,2)</f>
        <v>0</v>
      </c>
      <c r="J138" s="170"/>
      <c r="K138" s="171">
        <f>ROUND(E138*J138,2)</f>
        <v>0</v>
      </c>
      <c r="L138" s="171">
        <v>21</v>
      </c>
      <c r="M138" s="171">
        <f>G138*(1+L138/100)</f>
        <v>0</v>
      </c>
      <c r="N138" s="161">
        <v>1.4449999999999999E-2</v>
      </c>
      <c r="O138" s="161">
        <f>ROUND(E138*N138,5)</f>
        <v>0.36125000000000002</v>
      </c>
      <c r="P138" s="161">
        <v>0</v>
      </c>
      <c r="Q138" s="161">
        <f>ROUND(E138*P138,5)</f>
        <v>0</v>
      </c>
      <c r="R138" s="161"/>
      <c r="S138" s="161"/>
      <c r="T138" s="162">
        <v>1.2558</v>
      </c>
      <c r="U138" s="161">
        <f>ROUND(E138*T138,2)</f>
        <v>31.4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112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8"/>
      <c r="C139" s="194" t="s">
        <v>239</v>
      </c>
      <c r="D139" s="163"/>
      <c r="E139" s="168"/>
      <c r="F139" s="171"/>
      <c r="G139" s="171"/>
      <c r="H139" s="171"/>
      <c r="I139" s="171"/>
      <c r="J139" s="171"/>
      <c r="K139" s="171"/>
      <c r="L139" s="171"/>
      <c r="M139" s="171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114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/>
      <c r="B140" s="158"/>
      <c r="C140" s="194" t="s">
        <v>240</v>
      </c>
      <c r="D140" s="163"/>
      <c r="E140" s="168"/>
      <c r="F140" s="171"/>
      <c r="G140" s="171"/>
      <c r="H140" s="171"/>
      <c r="I140" s="171"/>
      <c r="J140" s="171"/>
      <c r="K140" s="171"/>
      <c r="L140" s="171"/>
      <c r="M140" s="171"/>
      <c r="N140" s="161"/>
      <c r="O140" s="161"/>
      <c r="P140" s="161"/>
      <c r="Q140" s="161"/>
      <c r="R140" s="161"/>
      <c r="S140" s="161"/>
      <c r="T140" s="162"/>
      <c r="U140" s="16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114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8"/>
      <c r="C141" s="194" t="s">
        <v>194</v>
      </c>
      <c r="D141" s="163"/>
      <c r="E141" s="168"/>
      <c r="F141" s="171"/>
      <c r="G141" s="171"/>
      <c r="H141" s="171"/>
      <c r="I141" s="171"/>
      <c r="J141" s="171"/>
      <c r="K141" s="171"/>
      <c r="L141" s="171"/>
      <c r="M141" s="171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114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/>
      <c r="B142" s="158"/>
      <c r="C142" s="194" t="s">
        <v>256</v>
      </c>
      <c r="D142" s="163"/>
      <c r="E142" s="168">
        <v>25</v>
      </c>
      <c r="F142" s="171"/>
      <c r="G142" s="171"/>
      <c r="H142" s="171"/>
      <c r="I142" s="171"/>
      <c r="J142" s="171"/>
      <c r="K142" s="171"/>
      <c r="L142" s="171"/>
      <c r="M142" s="171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114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34</v>
      </c>
      <c r="B143" s="158" t="s">
        <v>257</v>
      </c>
      <c r="C143" s="193" t="s">
        <v>258</v>
      </c>
      <c r="D143" s="160" t="s">
        <v>191</v>
      </c>
      <c r="E143" s="167">
        <v>25</v>
      </c>
      <c r="F143" s="170"/>
      <c r="G143" s="171">
        <f>ROUND(E143*F143,2)</f>
        <v>0</v>
      </c>
      <c r="H143" s="170"/>
      <c r="I143" s="171">
        <f>ROUND(E143*H143,2)</f>
        <v>0</v>
      </c>
      <c r="J143" s="170"/>
      <c r="K143" s="171">
        <f>ROUND(E143*J143,2)</f>
        <v>0</v>
      </c>
      <c r="L143" s="171">
        <v>21</v>
      </c>
      <c r="M143" s="171">
        <f>G143*(1+L143/100)</f>
        <v>0</v>
      </c>
      <c r="N143" s="161">
        <v>0</v>
      </c>
      <c r="O143" s="161">
        <f>ROUND(E143*N143,5)</f>
        <v>0</v>
      </c>
      <c r="P143" s="161">
        <v>0</v>
      </c>
      <c r="Q143" s="161">
        <f>ROUND(E143*P143,5)</f>
        <v>0</v>
      </c>
      <c r="R143" s="161"/>
      <c r="S143" s="161"/>
      <c r="T143" s="162">
        <v>0.46973999999999999</v>
      </c>
      <c r="U143" s="161">
        <f>ROUND(E143*T143,2)</f>
        <v>11.74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112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52">
        <v>35</v>
      </c>
      <c r="B144" s="158" t="s">
        <v>259</v>
      </c>
      <c r="C144" s="193" t="s">
        <v>260</v>
      </c>
      <c r="D144" s="160" t="s">
        <v>191</v>
      </c>
      <c r="E144" s="167">
        <v>98.7</v>
      </c>
      <c r="F144" s="170"/>
      <c r="G144" s="171">
        <f>ROUND(E144*F144,2)</f>
        <v>0</v>
      </c>
      <c r="H144" s="170"/>
      <c r="I144" s="171">
        <f>ROUND(E144*H144,2)</f>
        <v>0</v>
      </c>
      <c r="J144" s="170"/>
      <c r="K144" s="171">
        <f>ROUND(E144*J144,2)</f>
        <v>0</v>
      </c>
      <c r="L144" s="171">
        <v>21</v>
      </c>
      <c r="M144" s="171">
        <f>G144*(1+L144/100)</f>
        <v>0</v>
      </c>
      <c r="N144" s="161">
        <v>1.039E-2</v>
      </c>
      <c r="O144" s="161">
        <f>ROUND(E144*N144,5)</f>
        <v>1.02549</v>
      </c>
      <c r="P144" s="161">
        <v>0</v>
      </c>
      <c r="Q144" s="161">
        <f>ROUND(E144*P144,5)</f>
        <v>0</v>
      </c>
      <c r="R144" s="161"/>
      <c r="S144" s="161"/>
      <c r="T144" s="162">
        <v>0.85699999999999998</v>
      </c>
      <c r="U144" s="161">
        <f>ROUND(E144*T144,2)</f>
        <v>84.59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112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/>
      <c r="B145" s="158"/>
      <c r="C145" s="194" t="s">
        <v>194</v>
      </c>
      <c r="D145" s="163"/>
      <c r="E145" s="168"/>
      <c r="F145" s="171"/>
      <c r="G145" s="171"/>
      <c r="H145" s="171"/>
      <c r="I145" s="171"/>
      <c r="J145" s="171"/>
      <c r="K145" s="171"/>
      <c r="L145" s="171"/>
      <c r="M145" s="171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114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/>
      <c r="B146" s="158"/>
      <c r="C146" s="194" t="s">
        <v>261</v>
      </c>
      <c r="D146" s="163"/>
      <c r="E146" s="168">
        <v>98.7</v>
      </c>
      <c r="F146" s="171"/>
      <c r="G146" s="171"/>
      <c r="H146" s="171"/>
      <c r="I146" s="171"/>
      <c r="J146" s="171"/>
      <c r="K146" s="171"/>
      <c r="L146" s="171"/>
      <c r="M146" s="171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114</v>
      </c>
      <c r="AF146" s="151">
        <v>0</v>
      </c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52">
        <v>36</v>
      </c>
      <c r="B147" s="158" t="s">
        <v>262</v>
      </c>
      <c r="C147" s="193" t="s">
        <v>263</v>
      </c>
      <c r="D147" s="160" t="s">
        <v>191</v>
      </c>
      <c r="E147" s="167">
        <v>51.5</v>
      </c>
      <c r="F147" s="170"/>
      <c r="G147" s="171">
        <f>ROUND(E147*F147,2)</f>
        <v>0</v>
      </c>
      <c r="H147" s="170"/>
      <c r="I147" s="171">
        <f>ROUND(E147*H147,2)</f>
        <v>0</v>
      </c>
      <c r="J147" s="170"/>
      <c r="K147" s="171">
        <f>ROUND(E147*J147,2)</f>
        <v>0</v>
      </c>
      <c r="L147" s="171">
        <v>21</v>
      </c>
      <c r="M147" s="171">
        <f>G147*(1+L147/100)</f>
        <v>0</v>
      </c>
      <c r="N147" s="161">
        <v>3.6700000000000001E-3</v>
      </c>
      <c r="O147" s="161">
        <f>ROUND(E147*N147,5)</f>
        <v>0.18901000000000001</v>
      </c>
      <c r="P147" s="161">
        <v>0</v>
      </c>
      <c r="Q147" s="161">
        <f>ROUND(E147*P147,5)</f>
        <v>0</v>
      </c>
      <c r="R147" s="161"/>
      <c r="S147" s="161"/>
      <c r="T147" s="162">
        <v>0.36199999999999999</v>
      </c>
      <c r="U147" s="161">
        <f>ROUND(E147*T147,2)</f>
        <v>18.64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112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/>
      <c r="B148" s="158"/>
      <c r="C148" s="194" t="s">
        <v>194</v>
      </c>
      <c r="D148" s="163"/>
      <c r="E148" s="168"/>
      <c r="F148" s="171"/>
      <c r="G148" s="171"/>
      <c r="H148" s="171"/>
      <c r="I148" s="171"/>
      <c r="J148" s="171"/>
      <c r="K148" s="171"/>
      <c r="L148" s="171"/>
      <c r="M148" s="171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114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2"/>
      <c r="B149" s="158"/>
      <c r="C149" s="194" t="s">
        <v>264</v>
      </c>
      <c r="D149" s="163"/>
      <c r="E149" s="168"/>
      <c r="F149" s="171"/>
      <c r="G149" s="171"/>
      <c r="H149" s="171"/>
      <c r="I149" s="171"/>
      <c r="J149" s="171"/>
      <c r="K149" s="171"/>
      <c r="L149" s="171"/>
      <c r="M149" s="171"/>
      <c r="N149" s="161"/>
      <c r="O149" s="161"/>
      <c r="P149" s="161"/>
      <c r="Q149" s="161"/>
      <c r="R149" s="161"/>
      <c r="S149" s="161"/>
      <c r="T149" s="162"/>
      <c r="U149" s="16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114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8"/>
      <c r="C150" s="194" t="s">
        <v>265</v>
      </c>
      <c r="D150" s="163"/>
      <c r="E150" s="168">
        <v>51.5</v>
      </c>
      <c r="F150" s="171"/>
      <c r="G150" s="171"/>
      <c r="H150" s="171"/>
      <c r="I150" s="171"/>
      <c r="J150" s="171"/>
      <c r="K150" s="171"/>
      <c r="L150" s="171"/>
      <c r="M150" s="171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114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52">
        <v>37</v>
      </c>
      <c r="B151" s="158" t="s">
        <v>266</v>
      </c>
      <c r="C151" s="193" t="s">
        <v>267</v>
      </c>
      <c r="D151" s="160" t="s">
        <v>191</v>
      </c>
      <c r="E151" s="167">
        <v>51.5</v>
      </c>
      <c r="F151" s="170"/>
      <c r="G151" s="171">
        <f>ROUND(E151*F151,2)</f>
        <v>0</v>
      </c>
      <c r="H151" s="170"/>
      <c r="I151" s="171">
        <f>ROUND(E151*H151,2)</f>
        <v>0</v>
      </c>
      <c r="J151" s="170"/>
      <c r="K151" s="171">
        <f>ROUND(E151*J151,2)</f>
        <v>0</v>
      </c>
      <c r="L151" s="171">
        <v>21</v>
      </c>
      <c r="M151" s="171">
        <f>G151*(1+L151/100)</f>
        <v>0</v>
      </c>
      <c r="N151" s="161">
        <v>8.5900000000000004E-3</v>
      </c>
      <c r="O151" s="161">
        <f>ROUND(E151*N151,5)</f>
        <v>0.44239000000000001</v>
      </c>
      <c r="P151" s="161">
        <v>0</v>
      </c>
      <c r="Q151" s="161">
        <f>ROUND(E151*P151,5)</f>
        <v>0</v>
      </c>
      <c r="R151" s="161"/>
      <c r="S151" s="161"/>
      <c r="T151" s="162">
        <v>0.71965999999999997</v>
      </c>
      <c r="U151" s="161">
        <f>ROUND(E151*T151,2)</f>
        <v>37.06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156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8"/>
      <c r="C152" s="194" t="s">
        <v>194</v>
      </c>
      <c r="D152" s="163"/>
      <c r="E152" s="168"/>
      <c r="F152" s="171"/>
      <c r="G152" s="171"/>
      <c r="H152" s="171"/>
      <c r="I152" s="171"/>
      <c r="J152" s="171"/>
      <c r="K152" s="171"/>
      <c r="L152" s="171"/>
      <c r="M152" s="171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114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/>
      <c r="B153" s="158"/>
      <c r="C153" s="194" t="s">
        <v>264</v>
      </c>
      <c r="D153" s="163"/>
      <c r="E153" s="168"/>
      <c r="F153" s="171"/>
      <c r="G153" s="171"/>
      <c r="H153" s="171"/>
      <c r="I153" s="171"/>
      <c r="J153" s="171"/>
      <c r="K153" s="171"/>
      <c r="L153" s="171"/>
      <c r="M153" s="171"/>
      <c r="N153" s="161"/>
      <c r="O153" s="161"/>
      <c r="P153" s="161"/>
      <c r="Q153" s="161"/>
      <c r="R153" s="161"/>
      <c r="S153" s="161"/>
      <c r="T153" s="162"/>
      <c r="U153" s="161"/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114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/>
      <c r="B154" s="158"/>
      <c r="C154" s="194" t="s">
        <v>265</v>
      </c>
      <c r="D154" s="163"/>
      <c r="E154" s="168">
        <v>51.5</v>
      </c>
      <c r="F154" s="171"/>
      <c r="G154" s="171"/>
      <c r="H154" s="171"/>
      <c r="I154" s="171"/>
      <c r="J154" s="171"/>
      <c r="K154" s="171"/>
      <c r="L154" s="171"/>
      <c r="M154" s="171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114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52">
        <v>38</v>
      </c>
      <c r="B155" s="158" t="s">
        <v>268</v>
      </c>
      <c r="C155" s="193" t="s">
        <v>269</v>
      </c>
      <c r="D155" s="160" t="s">
        <v>172</v>
      </c>
      <c r="E155" s="167">
        <v>1</v>
      </c>
      <c r="F155" s="170"/>
      <c r="G155" s="171">
        <f>ROUND(E155*F155,2)</f>
        <v>0</v>
      </c>
      <c r="H155" s="170"/>
      <c r="I155" s="171">
        <f>ROUND(E155*H155,2)</f>
        <v>0</v>
      </c>
      <c r="J155" s="170"/>
      <c r="K155" s="171">
        <f>ROUND(E155*J155,2)</f>
        <v>0</v>
      </c>
      <c r="L155" s="171">
        <v>21</v>
      </c>
      <c r="M155" s="171">
        <f>G155*(1+L155/100)</f>
        <v>0</v>
      </c>
      <c r="N155" s="161">
        <v>0</v>
      </c>
      <c r="O155" s="161">
        <f>ROUND(E155*N155,5)</f>
        <v>0</v>
      </c>
      <c r="P155" s="161">
        <v>0</v>
      </c>
      <c r="Q155" s="161">
        <f>ROUND(E155*P155,5)</f>
        <v>0</v>
      </c>
      <c r="R155" s="161"/>
      <c r="S155" s="161"/>
      <c r="T155" s="162">
        <v>0</v>
      </c>
      <c r="U155" s="161">
        <f>ROUND(E155*T155,2)</f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112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x14ac:dyDescent="0.2">
      <c r="A156" s="153" t="s">
        <v>109</v>
      </c>
      <c r="B156" s="159" t="s">
        <v>64</v>
      </c>
      <c r="C156" s="195" t="s">
        <v>65</v>
      </c>
      <c r="D156" s="164"/>
      <c r="E156" s="169"/>
      <c r="F156" s="172"/>
      <c r="G156" s="172">
        <f>SUMIF(AE157:AE165,"&lt;&gt;NOR",G157:G165)</f>
        <v>0</v>
      </c>
      <c r="H156" s="172"/>
      <c r="I156" s="172">
        <f>SUM(I157:I165)</f>
        <v>0</v>
      </c>
      <c r="J156" s="172"/>
      <c r="K156" s="172">
        <f>SUM(K157:K165)</f>
        <v>0</v>
      </c>
      <c r="L156" s="172"/>
      <c r="M156" s="172">
        <f>SUM(M157:M165)</f>
        <v>0</v>
      </c>
      <c r="N156" s="165"/>
      <c r="O156" s="165">
        <f>SUM(O157:O165)</f>
        <v>23.6509</v>
      </c>
      <c r="P156" s="165"/>
      <c r="Q156" s="165">
        <f>SUM(Q157:Q165)</f>
        <v>0</v>
      </c>
      <c r="R156" s="165"/>
      <c r="S156" s="165"/>
      <c r="T156" s="166"/>
      <c r="U156" s="165">
        <f>SUM(U157:U165)</f>
        <v>338.06</v>
      </c>
      <c r="AE156" t="s">
        <v>110</v>
      </c>
    </row>
    <row r="157" spans="1:60" outlineLevel="1" x14ac:dyDescent="0.2">
      <c r="A157" s="152">
        <v>39</v>
      </c>
      <c r="B157" s="158" t="s">
        <v>270</v>
      </c>
      <c r="C157" s="193" t="s">
        <v>271</v>
      </c>
      <c r="D157" s="160" t="s">
        <v>0</v>
      </c>
      <c r="E157" s="167">
        <v>2.5</v>
      </c>
      <c r="F157" s="170"/>
      <c r="G157" s="171">
        <f>ROUND(E157*F157,2)</f>
        <v>0</v>
      </c>
      <c r="H157" s="170"/>
      <c r="I157" s="171">
        <f>ROUND(E157*H157,2)</f>
        <v>0</v>
      </c>
      <c r="J157" s="170"/>
      <c r="K157" s="171">
        <f>ROUND(E157*J157,2)</f>
        <v>0</v>
      </c>
      <c r="L157" s="171">
        <v>21</v>
      </c>
      <c r="M157" s="171">
        <f>G157*(1+L157/100)</f>
        <v>0</v>
      </c>
      <c r="N157" s="161">
        <v>0</v>
      </c>
      <c r="O157" s="161">
        <f>ROUND(E157*N157,5)</f>
        <v>0</v>
      </c>
      <c r="P157" s="161">
        <v>0</v>
      </c>
      <c r="Q157" s="161">
        <f>ROUND(E157*P157,5)</f>
        <v>0</v>
      </c>
      <c r="R157" s="161"/>
      <c r="S157" s="161"/>
      <c r="T157" s="162">
        <v>0</v>
      </c>
      <c r="U157" s="161">
        <f>ROUND(E157*T157,2)</f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112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52">
        <v>40</v>
      </c>
      <c r="B158" s="158" t="s">
        <v>272</v>
      </c>
      <c r="C158" s="193" t="s">
        <v>273</v>
      </c>
      <c r="D158" s="160" t="s">
        <v>191</v>
      </c>
      <c r="E158" s="167">
        <v>1130</v>
      </c>
      <c r="F158" s="170"/>
      <c r="G158" s="171">
        <f>ROUND(E158*F158,2)</f>
        <v>0</v>
      </c>
      <c r="H158" s="170"/>
      <c r="I158" s="171">
        <f>ROUND(E158*H158,2)</f>
        <v>0</v>
      </c>
      <c r="J158" s="170"/>
      <c r="K158" s="171">
        <f>ROUND(E158*J158,2)</f>
        <v>0</v>
      </c>
      <c r="L158" s="171">
        <v>21</v>
      </c>
      <c r="M158" s="171">
        <f>G158*(1+L158/100)</f>
        <v>0</v>
      </c>
      <c r="N158" s="161">
        <v>2.0930000000000001E-2</v>
      </c>
      <c r="O158" s="161">
        <f>ROUND(E158*N158,5)</f>
        <v>23.6509</v>
      </c>
      <c r="P158" s="161">
        <v>0</v>
      </c>
      <c r="Q158" s="161">
        <f>ROUND(E158*P158,5)</f>
        <v>0</v>
      </c>
      <c r="R158" s="161"/>
      <c r="S158" s="161"/>
      <c r="T158" s="162">
        <v>0.29916999999999999</v>
      </c>
      <c r="U158" s="161">
        <f>ROUND(E158*T158,2)</f>
        <v>338.06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112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2"/>
      <c r="B159" s="158"/>
      <c r="C159" s="194" t="s">
        <v>274</v>
      </c>
      <c r="D159" s="163"/>
      <c r="E159" s="168"/>
      <c r="F159" s="171"/>
      <c r="G159" s="171"/>
      <c r="H159" s="171"/>
      <c r="I159" s="171"/>
      <c r="J159" s="171"/>
      <c r="K159" s="171"/>
      <c r="L159" s="171"/>
      <c r="M159" s="171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114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2"/>
      <c r="B160" s="158"/>
      <c r="C160" s="194" t="s">
        <v>275</v>
      </c>
      <c r="D160" s="163"/>
      <c r="E160" s="168"/>
      <c r="F160" s="171"/>
      <c r="G160" s="171"/>
      <c r="H160" s="171"/>
      <c r="I160" s="171"/>
      <c r="J160" s="171"/>
      <c r="K160" s="171"/>
      <c r="L160" s="171"/>
      <c r="M160" s="171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114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/>
      <c r="B161" s="158"/>
      <c r="C161" s="194" t="s">
        <v>276</v>
      </c>
      <c r="D161" s="163"/>
      <c r="E161" s="168"/>
      <c r="F161" s="171"/>
      <c r="G161" s="171"/>
      <c r="H161" s="171"/>
      <c r="I161" s="171"/>
      <c r="J161" s="171"/>
      <c r="K161" s="171"/>
      <c r="L161" s="171"/>
      <c r="M161" s="171"/>
      <c r="N161" s="161"/>
      <c r="O161" s="161"/>
      <c r="P161" s="161"/>
      <c r="Q161" s="161"/>
      <c r="R161" s="161"/>
      <c r="S161" s="161"/>
      <c r="T161" s="162"/>
      <c r="U161" s="16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114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8"/>
      <c r="C162" s="194" t="s">
        <v>277</v>
      </c>
      <c r="D162" s="163"/>
      <c r="E162" s="168"/>
      <c r="F162" s="171"/>
      <c r="G162" s="171"/>
      <c r="H162" s="171"/>
      <c r="I162" s="171"/>
      <c r="J162" s="171"/>
      <c r="K162" s="171"/>
      <c r="L162" s="171"/>
      <c r="M162" s="171"/>
      <c r="N162" s="161"/>
      <c r="O162" s="161"/>
      <c r="P162" s="161"/>
      <c r="Q162" s="161"/>
      <c r="R162" s="161"/>
      <c r="S162" s="161"/>
      <c r="T162" s="162"/>
      <c r="U162" s="16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114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/>
      <c r="B163" s="158"/>
      <c r="C163" s="194" t="s">
        <v>278</v>
      </c>
      <c r="D163" s="163"/>
      <c r="E163" s="168"/>
      <c r="F163" s="171"/>
      <c r="G163" s="171"/>
      <c r="H163" s="171"/>
      <c r="I163" s="171"/>
      <c r="J163" s="171"/>
      <c r="K163" s="171"/>
      <c r="L163" s="171"/>
      <c r="M163" s="171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114</v>
      </c>
      <c r="AF163" s="151">
        <v>0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/>
      <c r="B164" s="158"/>
      <c r="C164" s="194" t="s">
        <v>279</v>
      </c>
      <c r="D164" s="163"/>
      <c r="E164" s="168"/>
      <c r="F164" s="171"/>
      <c r="G164" s="171"/>
      <c r="H164" s="171"/>
      <c r="I164" s="171"/>
      <c r="J164" s="171"/>
      <c r="K164" s="171"/>
      <c r="L164" s="171"/>
      <c r="M164" s="171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114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/>
      <c r="B165" s="158"/>
      <c r="C165" s="194" t="s">
        <v>280</v>
      </c>
      <c r="D165" s="163"/>
      <c r="E165" s="168">
        <v>1130</v>
      </c>
      <c r="F165" s="171"/>
      <c r="G165" s="171"/>
      <c r="H165" s="171"/>
      <c r="I165" s="171"/>
      <c r="J165" s="171"/>
      <c r="K165" s="171"/>
      <c r="L165" s="171"/>
      <c r="M165" s="171"/>
      <c r="N165" s="161"/>
      <c r="O165" s="161"/>
      <c r="P165" s="161"/>
      <c r="Q165" s="161"/>
      <c r="R165" s="161"/>
      <c r="S165" s="161"/>
      <c r="T165" s="162"/>
      <c r="U165" s="16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114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x14ac:dyDescent="0.2">
      <c r="A166" s="153" t="s">
        <v>109</v>
      </c>
      <c r="B166" s="159" t="s">
        <v>66</v>
      </c>
      <c r="C166" s="195" t="s">
        <v>67</v>
      </c>
      <c r="D166" s="164"/>
      <c r="E166" s="169"/>
      <c r="F166" s="172"/>
      <c r="G166" s="172">
        <f>SUMIF(AE167:AE169,"&lt;&gt;NOR",G167:G169)</f>
        <v>0</v>
      </c>
      <c r="H166" s="172"/>
      <c r="I166" s="172">
        <f>SUM(I167:I169)</f>
        <v>0</v>
      </c>
      <c r="J166" s="172"/>
      <c r="K166" s="172">
        <f>SUM(K167:K169)</f>
        <v>0</v>
      </c>
      <c r="L166" s="172"/>
      <c r="M166" s="172">
        <f>SUM(M167:M169)</f>
        <v>0</v>
      </c>
      <c r="N166" s="165"/>
      <c r="O166" s="165">
        <f>SUM(O167:O169)</f>
        <v>0</v>
      </c>
      <c r="P166" s="165"/>
      <c r="Q166" s="165">
        <f>SUM(Q167:Q169)</f>
        <v>0</v>
      </c>
      <c r="R166" s="165"/>
      <c r="S166" s="165"/>
      <c r="T166" s="166"/>
      <c r="U166" s="165">
        <f>SUM(U167:U169)</f>
        <v>0</v>
      </c>
      <c r="AE166" t="s">
        <v>110</v>
      </c>
    </row>
    <row r="167" spans="1:60" ht="22.5" outlineLevel="1" x14ac:dyDescent="0.2">
      <c r="A167" s="152">
        <v>41</v>
      </c>
      <c r="B167" s="158" t="s">
        <v>281</v>
      </c>
      <c r="C167" s="193" t="s">
        <v>282</v>
      </c>
      <c r="D167" s="160" t="s">
        <v>172</v>
      </c>
      <c r="E167" s="167">
        <v>1</v>
      </c>
      <c r="F167" s="170"/>
      <c r="G167" s="171">
        <f>ROUND(E167*F167,2)</f>
        <v>0</v>
      </c>
      <c r="H167" s="170"/>
      <c r="I167" s="171">
        <f>ROUND(E167*H167,2)</f>
        <v>0</v>
      </c>
      <c r="J167" s="170"/>
      <c r="K167" s="171">
        <f>ROUND(E167*J167,2)</f>
        <v>0</v>
      </c>
      <c r="L167" s="171">
        <v>21</v>
      </c>
      <c r="M167" s="171">
        <f>G167*(1+L167/100)</f>
        <v>0</v>
      </c>
      <c r="N167" s="161">
        <v>0</v>
      </c>
      <c r="O167" s="161">
        <f>ROUND(E167*N167,5)</f>
        <v>0</v>
      </c>
      <c r="P167" s="161">
        <v>0</v>
      </c>
      <c r="Q167" s="161">
        <f>ROUND(E167*P167,5)</f>
        <v>0</v>
      </c>
      <c r="R167" s="161"/>
      <c r="S167" s="161"/>
      <c r="T167" s="162">
        <v>0</v>
      </c>
      <c r="U167" s="161">
        <f>ROUND(E167*T167,2)</f>
        <v>0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112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>
        <v>42</v>
      </c>
      <c r="B168" s="158" t="s">
        <v>283</v>
      </c>
      <c r="C168" s="193" t="s">
        <v>284</v>
      </c>
      <c r="D168" s="160" t="s">
        <v>285</v>
      </c>
      <c r="E168" s="167">
        <v>2</v>
      </c>
      <c r="F168" s="170"/>
      <c r="G168" s="171">
        <f>ROUND(E168*F168,2)</f>
        <v>0</v>
      </c>
      <c r="H168" s="170"/>
      <c r="I168" s="171">
        <f>ROUND(E168*H168,2)</f>
        <v>0</v>
      </c>
      <c r="J168" s="170"/>
      <c r="K168" s="171">
        <f>ROUND(E168*J168,2)</f>
        <v>0</v>
      </c>
      <c r="L168" s="171">
        <v>21</v>
      </c>
      <c r="M168" s="171">
        <f>G168*(1+L168/100)</f>
        <v>0</v>
      </c>
      <c r="N168" s="161">
        <v>0</v>
      </c>
      <c r="O168" s="161">
        <f>ROUND(E168*N168,5)</f>
        <v>0</v>
      </c>
      <c r="P168" s="161">
        <v>0</v>
      </c>
      <c r="Q168" s="161">
        <f>ROUND(E168*P168,5)</f>
        <v>0</v>
      </c>
      <c r="R168" s="161"/>
      <c r="S168" s="161"/>
      <c r="T168" s="162">
        <v>0</v>
      </c>
      <c r="U168" s="161">
        <f>ROUND(E168*T168,2)</f>
        <v>0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112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>
        <v>43</v>
      </c>
      <c r="B169" s="158" t="s">
        <v>283</v>
      </c>
      <c r="C169" s="193" t="s">
        <v>286</v>
      </c>
      <c r="D169" s="160" t="s">
        <v>172</v>
      </c>
      <c r="E169" s="167">
        <v>1</v>
      </c>
      <c r="F169" s="170"/>
      <c r="G169" s="171">
        <f>ROUND(E169*F169,2)</f>
        <v>0</v>
      </c>
      <c r="H169" s="170"/>
      <c r="I169" s="171">
        <f>ROUND(E169*H169,2)</f>
        <v>0</v>
      </c>
      <c r="J169" s="170"/>
      <c r="K169" s="171">
        <f>ROUND(E169*J169,2)</f>
        <v>0</v>
      </c>
      <c r="L169" s="171">
        <v>21</v>
      </c>
      <c r="M169" s="171">
        <f>G169*(1+L169/100)</f>
        <v>0</v>
      </c>
      <c r="N169" s="161">
        <v>0</v>
      </c>
      <c r="O169" s="161">
        <f>ROUND(E169*N169,5)</f>
        <v>0</v>
      </c>
      <c r="P169" s="161">
        <v>0</v>
      </c>
      <c r="Q169" s="161">
        <f>ROUND(E169*P169,5)</f>
        <v>0</v>
      </c>
      <c r="R169" s="161"/>
      <c r="S169" s="161"/>
      <c r="T169" s="162">
        <v>0</v>
      </c>
      <c r="U169" s="161">
        <f>ROUND(E169*T169,2)</f>
        <v>0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112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x14ac:dyDescent="0.2">
      <c r="A170" s="153" t="s">
        <v>109</v>
      </c>
      <c r="B170" s="159" t="s">
        <v>68</v>
      </c>
      <c r="C170" s="195" t="s">
        <v>69</v>
      </c>
      <c r="D170" s="164"/>
      <c r="E170" s="169"/>
      <c r="F170" s="172"/>
      <c r="G170" s="172">
        <f>SUMIF(AE171:AE209,"&lt;&gt;NOR",G171:G209)</f>
        <v>0</v>
      </c>
      <c r="H170" s="172"/>
      <c r="I170" s="172">
        <f>SUM(I171:I209)</f>
        <v>0</v>
      </c>
      <c r="J170" s="172"/>
      <c r="K170" s="172">
        <f>SUM(K171:K209)</f>
        <v>0</v>
      </c>
      <c r="L170" s="172"/>
      <c r="M170" s="172">
        <f>SUM(M171:M209)</f>
        <v>0</v>
      </c>
      <c r="N170" s="165"/>
      <c r="O170" s="165">
        <f>SUM(O171:O209)</f>
        <v>9.6000000000000002E-4</v>
      </c>
      <c r="P170" s="165"/>
      <c r="Q170" s="165">
        <f>SUM(Q171:Q209)</f>
        <v>79.965419999999995</v>
      </c>
      <c r="R170" s="165"/>
      <c r="S170" s="165"/>
      <c r="T170" s="166"/>
      <c r="U170" s="165">
        <f>SUM(U171:U209)</f>
        <v>312.54000000000002</v>
      </c>
      <c r="AE170" t="s">
        <v>110</v>
      </c>
    </row>
    <row r="171" spans="1:60" ht="22.5" outlineLevel="1" x14ac:dyDescent="0.2">
      <c r="A171" s="152">
        <v>44</v>
      </c>
      <c r="B171" s="158" t="s">
        <v>287</v>
      </c>
      <c r="C171" s="193" t="s">
        <v>288</v>
      </c>
      <c r="D171" s="160" t="s">
        <v>172</v>
      </c>
      <c r="E171" s="167">
        <v>1</v>
      </c>
      <c r="F171" s="170"/>
      <c r="G171" s="171">
        <f>ROUND(E171*F171,2)</f>
        <v>0</v>
      </c>
      <c r="H171" s="170"/>
      <c r="I171" s="171">
        <f>ROUND(E171*H171,2)</f>
        <v>0</v>
      </c>
      <c r="J171" s="170"/>
      <c r="K171" s="171">
        <f>ROUND(E171*J171,2)</f>
        <v>0</v>
      </c>
      <c r="L171" s="171">
        <v>21</v>
      </c>
      <c r="M171" s="171">
        <f>G171*(1+L171/100)</f>
        <v>0</v>
      </c>
      <c r="N171" s="161">
        <v>0</v>
      </c>
      <c r="O171" s="161">
        <f>ROUND(E171*N171,5)</f>
        <v>0</v>
      </c>
      <c r="P171" s="161">
        <v>0</v>
      </c>
      <c r="Q171" s="161">
        <f>ROUND(E171*P171,5)</f>
        <v>0</v>
      </c>
      <c r="R171" s="161"/>
      <c r="S171" s="161"/>
      <c r="T171" s="162">
        <v>0</v>
      </c>
      <c r="U171" s="161">
        <f>ROUND(E171*T171,2)</f>
        <v>0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112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 x14ac:dyDescent="0.2">
      <c r="A172" s="152">
        <v>45</v>
      </c>
      <c r="B172" s="158" t="s">
        <v>289</v>
      </c>
      <c r="C172" s="193" t="s">
        <v>290</v>
      </c>
      <c r="D172" s="160" t="s">
        <v>172</v>
      </c>
      <c r="E172" s="167">
        <v>1</v>
      </c>
      <c r="F172" s="170"/>
      <c r="G172" s="171">
        <f>ROUND(E172*F172,2)</f>
        <v>0</v>
      </c>
      <c r="H172" s="170"/>
      <c r="I172" s="171">
        <f>ROUND(E172*H172,2)</f>
        <v>0</v>
      </c>
      <c r="J172" s="170"/>
      <c r="K172" s="171">
        <f>ROUND(E172*J172,2)</f>
        <v>0</v>
      </c>
      <c r="L172" s="171">
        <v>21</v>
      </c>
      <c r="M172" s="171">
        <f>G172*(1+L172/100)</f>
        <v>0</v>
      </c>
      <c r="N172" s="161">
        <v>0</v>
      </c>
      <c r="O172" s="161">
        <f>ROUND(E172*N172,5)</f>
        <v>0</v>
      </c>
      <c r="P172" s="161">
        <v>0</v>
      </c>
      <c r="Q172" s="161">
        <f>ROUND(E172*P172,5)</f>
        <v>0</v>
      </c>
      <c r="R172" s="161"/>
      <c r="S172" s="161"/>
      <c r="T172" s="162">
        <v>0</v>
      </c>
      <c r="U172" s="161">
        <f>ROUND(E172*T172,2)</f>
        <v>0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112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52">
        <v>46</v>
      </c>
      <c r="B173" s="158" t="s">
        <v>291</v>
      </c>
      <c r="C173" s="193" t="s">
        <v>292</v>
      </c>
      <c r="D173" s="160" t="s">
        <v>172</v>
      </c>
      <c r="E173" s="167">
        <v>1</v>
      </c>
      <c r="F173" s="170"/>
      <c r="G173" s="171">
        <f>ROUND(E173*F173,2)</f>
        <v>0</v>
      </c>
      <c r="H173" s="170"/>
      <c r="I173" s="171">
        <f>ROUND(E173*H173,2)</f>
        <v>0</v>
      </c>
      <c r="J173" s="170"/>
      <c r="K173" s="171">
        <f>ROUND(E173*J173,2)</f>
        <v>0</v>
      </c>
      <c r="L173" s="171">
        <v>21</v>
      </c>
      <c r="M173" s="171">
        <f>G173*(1+L173/100)</f>
        <v>0</v>
      </c>
      <c r="N173" s="161">
        <v>0</v>
      </c>
      <c r="O173" s="161">
        <f>ROUND(E173*N173,5)</f>
        <v>0</v>
      </c>
      <c r="P173" s="161">
        <v>0</v>
      </c>
      <c r="Q173" s="161">
        <f>ROUND(E173*P173,5)</f>
        <v>0</v>
      </c>
      <c r="R173" s="161"/>
      <c r="S173" s="161"/>
      <c r="T173" s="162">
        <v>0</v>
      </c>
      <c r="U173" s="161">
        <f>ROUND(E173*T173,2)</f>
        <v>0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112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2">
        <v>47</v>
      </c>
      <c r="B174" s="158" t="s">
        <v>293</v>
      </c>
      <c r="C174" s="193" t="s">
        <v>294</v>
      </c>
      <c r="D174" s="160" t="s">
        <v>191</v>
      </c>
      <c r="E174" s="167">
        <v>24.9</v>
      </c>
      <c r="F174" s="170"/>
      <c r="G174" s="171">
        <f>ROUND(E174*F174,2)</f>
        <v>0</v>
      </c>
      <c r="H174" s="170"/>
      <c r="I174" s="171">
        <f>ROUND(E174*H174,2)</f>
        <v>0</v>
      </c>
      <c r="J174" s="170"/>
      <c r="K174" s="171">
        <f>ROUND(E174*J174,2)</f>
        <v>0</v>
      </c>
      <c r="L174" s="171">
        <v>21</v>
      </c>
      <c r="M174" s="171">
        <f>G174*(1+L174/100)</f>
        <v>0</v>
      </c>
      <c r="N174" s="161">
        <v>0</v>
      </c>
      <c r="O174" s="161">
        <f>ROUND(E174*N174,5)</f>
        <v>0</v>
      </c>
      <c r="P174" s="161">
        <v>5.5E-2</v>
      </c>
      <c r="Q174" s="161">
        <f>ROUND(E174*P174,5)</f>
        <v>1.3694999999999999</v>
      </c>
      <c r="R174" s="161"/>
      <c r="S174" s="161"/>
      <c r="T174" s="162">
        <v>0.22500000000000001</v>
      </c>
      <c r="U174" s="161">
        <f>ROUND(E174*T174,2)</f>
        <v>5.6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112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8"/>
      <c r="C175" s="194" t="s">
        <v>295</v>
      </c>
      <c r="D175" s="163"/>
      <c r="E175" s="168"/>
      <c r="F175" s="171"/>
      <c r="G175" s="171"/>
      <c r="H175" s="171"/>
      <c r="I175" s="171"/>
      <c r="J175" s="171"/>
      <c r="K175" s="171"/>
      <c r="L175" s="171"/>
      <c r="M175" s="171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114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2"/>
      <c r="B176" s="158"/>
      <c r="C176" s="194" t="s">
        <v>296</v>
      </c>
      <c r="D176" s="163"/>
      <c r="E176" s="168">
        <v>24.9</v>
      </c>
      <c r="F176" s="171"/>
      <c r="G176" s="171"/>
      <c r="H176" s="171"/>
      <c r="I176" s="171"/>
      <c r="J176" s="171"/>
      <c r="K176" s="171"/>
      <c r="L176" s="171"/>
      <c r="M176" s="171"/>
      <c r="N176" s="161"/>
      <c r="O176" s="161"/>
      <c r="P176" s="161"/>
      <c r="Q176" s="161"/>
      <c r="R176" s="161"/>
      <c r="S176" s="161"/>
      <c r="T176" s="162"/>
      <c r="U176" s="161"/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114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52">
        <v>48</v>
      </c>
      <c r="B177" s="158" t="s">
        <v>297</v>
      </c>
      <c r="C177" s="193" t="s">
        <v>298</v>
      </c>
      <c r="D177" s="160" t="s">
        <v>182</v>
      </c>
      <c r="E177" s="167">
        <v>26.5</v>
      </c>
      <c r="F177" s="170"/>
      <c r="G177" s="171">
        <f>ROUND(E177*F177,2)</f>
        <v>0</v>
      </c>
      <c r="H177" s="170"/>
      <c r="I177" s="171">
        <f>ROUND(E177*H177,2)</f>
        <v>0</v>
      </c>
      <c r="J177" s="170"/>
      <c r="K177" s="171">
        <f>ROUND(E177*J177,2)</f>
        <v>0</v>
      </c>
      <c r="L177" s="171">
        <v>21</v>
      </c>
      <c r="M177" s="171">
        <f>G177*(1+L177/100)</f>
        <v>0</v>
      </c>
      <c r="N177" s="161">
        <v>0</v>
      </c>
      <c r="O177" s="161">
        <f>ROUND(E177*N177,5)</f>
        <v>0</v>
      </c>
      <c r="P177" s="161">
        <v>3.3600000000000001E-3</v>
      </c>
      <c r="Q177" s="161">
        <f>ROUND(E177*P177,5)</f>
        <v>8.9039999999999994E-2</v>
      </c>
      <c r="R177" s="161"/>
      <c r="S177" s="161"/>
      <c r="T177" s="162">
        <v>0.06</v>
      </c>
      <c r="U177" s="161">
        <f>ROUND(E177*T177,2)</f>
        <v>1.59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112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52">
        <v>49</v>
      </c>
      <c r="B178" s="158" t="s">
        <v>299</v>
      </c>
      <c r="C178" s="193" t="s">
        <v>300</v>
      </c>
      <c r="D178" s="160" t="s">
        <v>182</v>
      </c>
      <c r="E178" s="167">
        <v>7.3</v>
      </c>
      <c r="F178" s="170"/>
      <c r="G178" s="171">
        <f>ROUND(E178*F178,2)</f>
        <v>0</v>
      </c>
      <c r="H178" s="170"/>
      <c r="I178" s="171">
        <f>ROUND(E178*H178,2)</f>
        <v>0</v>
      </c>
      <c r="J178" s="170"/>
      <c r="K178" s="171">
        <f>ROUND(E178*J178,2)</f>
        <v>0</v>
      </c>
      <c r="L178" s="171">
        <v>21</v>
      </c>
      <c r="M178" s="171">
        <f>G178*(1+L178/100)</f>
        <v>0</v>
      </c>
      <c r="N178" s="161">
        <v>0</v>
      </c>
      <c r="O178" s="161">
        <f>ROUND(E178*N178,5)</f>
        <v>0</v>
      </c>
      <c r="P178" s="161">
        <v>2.8500000000000001E-3</v>
      </c>
      <c r="Q178" s="161">
        <f>ROUND(E178*P178,5)</f>
        <v>2.0809999999999999E-2</v>
      </c>
      <c r="R178" s="161"/>
      <c r="S178" s="161"/>
      <c r="T178" s="162">
        <v>0.06</v>
      </c>
      <c r="U178" s="161">
        <f>ROUND(E178*T178,2)</f>
        <v>0.44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112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52">
        <v>50</v>
      </c>
      <c r="B179" s="158" t="s">
        <v>301</v>
      </c>
      <c r="C179" s="193" t="s">
        <v>302</v>
      </c>
      <c r="D179" s="160" t="s">
        <v>182</v>
      </c>
      <c r="E179" s="167">
        <v>98.8</v>
      </c>
      <c r="F179" s="170"/>
      <c r="G179" s="171">
        <f>ROUND(E179*F179,2)</f>
        <v>0</v>
      </c>
      <c r="H179" s="170"/>
      <c r="I179" s="171">
        <f>ROUND(E179*H179,2)</f>
        <v>0</v>
      </c>
      <c r="J179" s="170"/>
      <c r="K179" s="171">
        <f>ROUND(E179*J179,2)</f>
        <v>0</v>
      </c>
      <c r="L179" s="171">
        <v>21</v>
      </c>
      <c r="M179" s="171">
        <f>G179*(1+L179/100)</f>
        <v>0</v>
      </c>
      <c r="N179" s="161">
        <v>0</v>
      </c>
      <c r="O179" s="161">
        <f>ROUND(E179*N179,5)</f>
        <v>0</v>
      </c>
      <c r="P179" s="161">
        <v>1.3500000000000001E-3</v>
      </c>
      <c r="Q179" s="161">
        <f>ROUND(E179*P179,5)</f>
        <v>0.13338</v>
      </c>
      <c r="R179" s="161"/>
      <c r="S179" s="161"/>
      <c r="T179" s="162">
        <v>0.08</v>
      </c>
      <c r="U179" s="161">
        <f>ROUND(E179*T179,2)</f>
        <v>7.9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112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/>
      <c r="B180" s="158"/>
      <c r="C180" s="194" t="s">
        <v>303</v>
      </c>
      <c r="D180" s="163"/>
      <c r="E180" s="168">
        <v>5.35</v>
      </c>
      <c r="F180" s="171"/>
      <c r="G180" s="171"/>
      <c r="H180" s="171"/>
      <c r="I180" s="171"/>
      <c r="J180" s="171"/>
      <c r="K180" s="171"/>
      <c r="L180" s="171"/>
      <c r="M180" s="171"/>
      <c r="N180" s="161"/>
      <c r="O180" s="161"/>
      <c r="P180" s="161"/>
      <c r="Q180" s="161"/>
      <c r="R180" s="161"/>
      <c r="S180" s="161"/>
      <c r="T180" s="162"/>
      <c r="U180" s="16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114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/>
      <c r="B181" s="158"/>
      <c r="C181" s="194" t="s">
        <v>304</v>
      </c>
      <c r="D181" s="163"/>
      <c r="E181" s="168">
        <v>29.85</v>
      </c>
      <c r="F181" s="171"/>
      <c r="G181" s="171"/>
      <c r="H181" s="171"/>
      <c r="I181" s="171"/>
      <c r="J181" s="171"/>
      <c r="K181" s="171"/>
      <c r="L181" s="171"/>
      <c r="M181" s="171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114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/>
      <c r="B182" s="158"/>
      <c r="C182" s="194" t="s">
        <v>305</v>
      </c>
      <c r="D182" s="163"/>
      <c r="E182" s="168">
        <v>61.2</v>
      </c>
      <c r="F182" s="171"/>
      <c r="G182" s="171"/>
      <c r="H182" s="171"/>
      <c r="I182" s="171"/>
      <c r="J182" s="171"/>
      <c r="K182" s="171"/>
      <c r="L182" s="171"/>
      <c r="M182" s="171"/>
      <c r="N182" s="161"/>
      <c r="O182" s="161"/>
      <c r="P182" s="161"/>
      <c r="Q182" s="161"/>
      <c r="R182" s="161"/>
      <c r="S182" s="161"/>
      <c r="T182" s="162"/>
      <c r="U182" s="16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114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/>
      <c r="B183" s="158"/>
      <c r="C183" s="194" t="s">
        <v>306</v>
      </c>
      <c r="D183" s="163"/>
      <c r="E183" s="168">
        <v>2.4</v>
      </c>
      <c r="F183" s="171"/>
      <c r="G183" s="171"/>
      <c r="H183" s="171"/>
      <c r="I183" s="171"/>
      <c r="J183" s="171"/>
      <c r="K183" s="171"/>
      <c r="L183" s="171"/>
      <c r="M183" s="171"/>
      <c r="N183" s="161"/>
      <c r="O183" s="161"/>
      <c r="P183" s="161"/>
      <c r="Q183" s="161"/>
      <c r="R183" s="161"/>
      <c r="S183" s="161"/>
      <c r="T183" s="162"/>
      <c r="U183" s="161"/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114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>
        <v>51</v>
      </c>
      <c r="B184" s="158" t="s">
        <v>307</v>
      </c>
      <c r="C184" s="193" t="s">
        <v>308</v>
      </c>
      <c r="D184" s="160" t="s">
        <v>150</v>
      </c>
      <c r="E184" s="167">
        <v>0.75</v>
      </c>
      <c r="F184" s="170"/>
      <c r="G184" s="171">
        <f>ROUND(E184*F184,2)</f>
        <v>0</v>
      </c>
      <c r="H184" s="170"/>
      <c r="I184" s="171">
        <f>ROUND(E184*H184,2)</f>
        <v>0</v>
      </c>
      <c r="J184" s="170"/>
      <c r="K184" s="171">
        <f>ROUND(E184*J184,2)</f>
        <v>0</v>
      </c>
      <c r="L184" s="171">
        <v>21</v>
      </c>
      <c r="M184" s="171">
        <f>G184*(1+L184/100)</f>
        <v>0</v>
      </c>
      <c r="N184" s="161">
        <v>1.2800000000000001E-3</v>
      </c>
      <c r="O184" s="161">
        <f>ROUND(E184*N184,5)</f>
        <v>9.6000000000000002E-4</v>
      </c>
      <c r="P184" s="161">
        <v>1.95</v>
      </c>
      <c r="Q184" s="161">
        <f>ROUND(E184*P184,5)</f>
        <v>1.4624999999999999</v>
      </c>
      <c r="R184" s="161"/>
      <c r="S184" s="161"/>
      <c r="T184" s="162">
        <v>7.1317500000000003</v>
      </c>
      <c r="U184" s="161">
        <f>ROUND(E184*T184,2)</f>
        <v>5.35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156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2"/>
      <c r="B185" s="158"/>
      <c r="C185" s="194" t="s">
        <v>309</v>
      </c>
      <c r="D185" s="163"/>
      <c r="E185" s="168"/>
      <c r="F185" s="171"/>
      <c r="G185" s="171"/>
      <c r="H185" s="171"/>
      <c r="I185" s="171"/>
      <c r="J185" s="171"/>
      <c r="K185" s="171"/>
      <c r="L185" s="171"/>
      <c r="M185" s="171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114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/>
      <c r="B186" s="158"/>
      <c r="C186" s="194" t="s">
        <v>310</v>
      </c>
      <c r="D186" s="163"/>
      <c r="E186" s="168">
        <v>0.75</v>
      </c>
      <c r="F186" s="171"/>
      <c r="G186" s="171"/>
      <c r="H186" s="171"/>
      <c r="I186" s="171"/>
      <c r="J186" s="171"/>
      <c r="K186" s="171"/>
      <c r="L186" s="171"/>
      <c r="M186" s="171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114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>
        <v>52</v>
      </c>
      <c r="B187" s="158" t="s">
        <v>311</v>
      </c>
      <c r="C187" s="193" t="s">
        <v>312</v>
      </c>
      <c r="D187" s="160" t="s">
        <v>150</v>
      </c>
      <c r="E187" s="167">
        <v>0.2</v>
      </c>
      <c r="F187" s="170"/>
      <c r="G187" s="171">
        <f>ROUND(E187*F187,2)</f>
        <v>0</v>
      </c>
      <c r="H187" s="170"/>
      <c r="I187" s="171">
        <f>ROUND(E187*H187,2)</f>
        <v>0</v>
      </c>
      <c r="J187" s="170"/>
      <c r="K187" s="171">
        <f>ROUND(E187*J187,2)</f>
        <v>0</v>
      </c>
      <c r="L187" s="171">
        <v>21</v>
      </c>
      <c r="M187" s="171">
        <f>G187*(1+L187/100)</f>
        <v>0</v>
      </c>
      <c r="N187" s="161">
        <v>0</v>
      </c>
      <c r="O187" s="161">
        <f>ROUND(E187*N187,5)</f>
        <v>0</v>
      </c>
      <c r="P187" s="161">
        <v>2</v>
      </c>
      <c r="Q187" s="161">
        <f>ROUND(E187*P187,5)</f>
        <v>0.4</v>
      </c>
      <c r="R187" s="161"/>
      <c r="S187" s="161"/>
      <c r="T187" s="162">
        <v>6.4359999999999999</v>
      </c>
      <c r="U187" s="161">
        <f>ROUND(E187*T187,2)</f>
        <v>1.29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112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/>
      <c r="B188" s="158"/>
      <c r="C188" s="194" t="s">
        <v>313</v>
      </c>
      <c r="D188" s="163"/>
      <c r="E188" s="168"/>
      <c r="F188" s="171"/>
      <c r="G188" s="171"/>
      <c r="H188" s="171"/>
      <c r="I188" s="171"/>
      <c r="J188" s="171"/>
      <c r="K188" s="171"/>
      <c r="L188" s="171"/>
      <c r="M188" s="171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114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/>
      <c r="B189" s="158"/>
      <c r="C189" s="194" t="s">
        <v>314</v>
      </c>
      <c r="D189" s="163"/>
      <c r="E189" s="168">
        <v>0.2</v>
      </c>
      <c r="F189" s="171"/>
      <c r="G189" s="171"/>
      <c r="H189" s="171"/>
      <c r="I189" s="171"/>
      <c r="J189" s="171"/>
      <c r="K189" s="171"/>
      <c r="L189" s="171"/>
      <c r="M189" s="171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114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52">
        <v>53</v>
      </c>
      <c r="B190" s="158" t="s">
        <v>315</v>
      </c>
      <c r="C190" s="193" t="s">
        <v>316</v>
      </c>
      <c r="D190" s="160" t="s">
        <v>191</v>
      </c>
      <c r="E190" s="167">
        <v>40.1</v>
      </c>
      <c r="F190" s="170"/>
      <c r="G190" s="171">
        <f>ROUND(E190*F190,2)</f>
        <v>0</v>
      </c>
      <c r="H190" s="170"/>
      <c r="I190" s="171">
        <f>ROUND(E190*H190,2)</f>
        <v>0</v>
      </c>
      <c r="J190" s="170"/>
      <c r="K190" s="171">
        <f>ROUND(E190*J190,2)</f>
        <v>0</v>
      </c>
      <c r="L190" s="171">
        <v>21</v>
      </c>
      <c r="M190" s="171">
        <f>G190*(1+L190/100)</f>
        <v>0</v>
      </c>
      <c r="N190" s="161">
        <v>0</v>
      </c>
      <c r="O190" s="161">
        <f>ROUND(E190*N190,5)</f>
        <v>0</v>
      </c>
      <c r="P190" s="161">
        <v>8.8999999999999996E-2</v>
      </c>
      <c r="Q190" s="161">
        <f>ROUND(E190*P190,5)</f>
        <v>3.5689000000000002</v>
      </c>
      <c r="R190" s="161"/>
      <c r="S190" s="161"/>
      <c r="T190" s="162">
        <v>0.63787000000000005</v>
      </c>
      <c r="U190" s="161">
        <f>ROUND(E190*T190,2)</f>
        <v>25.58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156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/>
      <c r="B191" s="158"/>
      <c r="C191" s="194" t="s">
        <v>317</v>
      </c>
      <c r="D191" s="163"/>
      <c r="E191" s="168"/>
      <c r="F191" s="171"/>
      <c r="G191" s="171"/>
      <c r="H191" s="171"/>
      <c r="I191" s="171"/>
      <c r="J191" s="171"/>
      <c r="K191" s="171"/>
      <c r="L191" s="171"/>
      <c r="M191" s="171"/>
      <c r="N191" s="161"/>
      <c r="O191" s="161"/>
      <c r="P191" s="161"/>
      <c r="Q191" s="161"/>
      <c r="R191" s="161"/>
      <c r="S191" s="161"/>
      <c r="T191" s="162"/>
      <c r="U191" s="16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114</v>
      </c>
      <c r="AF191" s="151">
        <v>0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/>
      <c r="B192" s="158"/>
      <c r="C192" s="194" t="s">
        <v>318</v>
      </c>
      <c r="D192" s="163"/>
      <c r="E192" s="168">
        <v>40.1</v>
      </c>
      <c r="F192" s="171"/>
      <c r="G192" s="171"/>
      <c r="H192" s="171"/>
      <c r="I192" s="171"/>
      <c r="J192" s="171"/>
      <c r="K192" s="171"/>
      <c r="L192" s="171"/>
      <c r="M192" s="171"/>
      <c r="N192" s="161"/>
      <c r="O192" s="161"/>
      <c r="P192" s="161"/>
      <c r="Q192" s="161"/>
      <c r="R192" s="161"/>
      <c r="S192" s="161"/>
      <c r="T192" s="162"/>
      <c r="U192" s="16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114</v>
      </c>
      <c r="AF192" s="151">
        <v>0</v>
      </c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>
        <v>54</v>
      </c>
      <c r="B193" s="158" t="s">
        <v>319</v>
      </c>
      <c r="C193" s="193" t="s">
        <v>320</v>
      </c>
      <c r="D193" s="160" t="s">
        <v>191</v>
      </c>
      <c r="E193" s="167">
        <v>40.1</v>
      </c>
      <c r="F193" s="170"/>
      <c r="G193" s="171">
        <f>ROUND(E193*F193,2)</f>
        <v>0</v>
      </c>
      <c r="H193" s="170"/>
      <c r="I193" s="171">
        <f>ROUND(E193*H193,2)</f>
        <v>0</v>
      </c>
      <c r="J193" s="170"/>
      <c r="K193" s="171">
        <f>ROUND(E193*J193,2)</f>
        <v>0</v>
      </c>
      <c r="L193" s="171">
        <v>21</v>
      </c>
      <c r="M193" s="171">
        <f>G193*(1+L193/100)</f>
        <v>0</v>
      </c>
      <c r="N193" s="161">
        <v>0</v>
      </c>
      <c r="O193" s="161">
        <f>ROUND(E193*N193,5)</f>
        <v>0</v>
      </c>
      <c r="P193" s="161">
        <v>1.4E-2</v>
      </c>
      <c r="Q193" s="161">
        <f>ROUND(E193*P193,5)</f>
        <v>0.56140000000000001</v>
      </c>
      <c r="R193" s="161"/>
      <c r="S193" s="161"/>
      <c r="T193" s="162">
        <v>0.22</v>
      </c>
      <c r="U193" s="161">
        <f>ROUND(E193*T193,2)</f>
        <v>8.82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112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 x14ac:dyDescent="0.2">
      <c r="A194" s="152">
        <v>55</v>
      </c>
      <c r="B194" s="158" t="s">
        <v>321</v>
      </c>
      <c r="C194" s="193" t="s">
        <v>322</v>
      </c>
      <c r="D194" s="160" t="s">
        <v>182</v>
      </c>
      <c r="E194" s="167">
        <v>32.4</v>
      </c>
      <c r="F194" s="170"/>
      <c r="G194" s="171">
        <f>ROUND(E194*F194,2)</f>
        <v>0</v>
      </c>
      <c r="H194" s="170"/>
      <c r="I194" s="171">
        <f>ROUND(E194*H194,2)</f>
        <v>0</v>
      </c>
      <c r="J194" s="170"/>
      <c r="K194" s="171">
        <f>ROUND(E194*J194,2)</f>
        <v>0</v>
      </c>
      <c r="L194" s="171">
        <v>21</v>
      </c>
      <c r="M194" s="171">
        <f>G194*(1+L194/100)</f>
        <v>0</v>
      </c>
      <c r="N194" s="161">
        <v>0</v>
      </c>
      <c r="O194" s="161">
        <f>ROUND(E194*N194,5)</f>
        <v>0</v>
      </c>
      <c r="P194" s="161">
        <v>0.22</v>
      </c>
      <c r="Q194" s="161">
        <f>ROUND(E194*P194,5)</f>
        <v>7.1280000000000001</v>
      </c>
      <c r="R194" s="161"/>
      <c r="S194" s="161"/>
      <c r="T194" s="162">
        <v>0.14299999999999999</v>
      </c>
      <c r="U194" s="161">
        <f>ROUND(E194*T194,2)</f>
        <v>4.63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156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>
        <v>56</v>
      </c>
      <c r="B195" s="158" t="s">
        <v>323</v>
      </c>
      <c r="C195" s="193" t="s">
        <v>324</v>
      </c>
      <c r="D195" s="160" t="s">
        <v>191</v>
      </c>
      <c r="E195" s="167">
        <v>12</v>
      </c>
      <c r="F195" s="170"/>
      <c r="G195" s="171">
        <f>ROUND(E195*F195,2)</f>
        <v>0</v>
      </c>
      <c r="H195" s="170"/>
      <c r="I195" s="171">
        <f>ROUND(E195*H195,2)</f>
        <v>0</v>
      </c>
      <c r="J195" s="170"/>
      <c r="K195" s="171">
        <f>ROUND(E195*J195,2)</f>
        <v>0</v>
      </c>
      <c r="L195" s="171">
        <v>21</v>
      </c>
      <c r="M195" s="171">
        <f>G195*(1+L195/100)</f>
        <v>0</v>
      </c>
      <c r="N195" s="161">
        <v>0</v>
      </c>
      <c r="O195" s="161">
        <f>ROUND(E195*N195,5)</f>
        <v>0</v>
      </c>
      <c r="P195" s="161">
        <v>0.22500000000000001</v>
      </c>
      <c r="Q195" s="161">
        <f>ROUND(E195*P195,5)</f>
        <v>2.7</v>
      </c>
      <c r="R195" s="161"/>
      <c r="S195" s="161"/>
      <c r="T195" s="162">
        <v>0.14199999999999999</v>
      </c>
      <c r="U195" s="161">
        <f>ROUND(E195*T195,2)</f>
        <v>1.7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112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/>
      <c r="B196" s="158"/>
      <c r="C196" s="194" t="s">
        <v>317</v>
      </c>
      <c r="D196" s="163"/>
      <c r="E196" s="168"/>
      <c r="F196" s="171"/>
      <c r="G196" s="171"/>
      <c r="H196" s="171"/>
      <c r="I196" s="171"/>
      <c r="J196" s="171"/>
      <c r="K196" s="171"/>
      <c r="L196" s="171"/>
      <c r="M196" s="171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114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/>
      <c r="B197" s="158"/>
      <c r="C197" s="194" t="s">
        <v>325</v>
      </c>
      <c r="D197" s="163"/>
      <c r="E197" s="168">
        <v>12</v>
      </c>
      <c r="F197" s="171"/>
      <c r="G197" s="171"/>
      <c r="H197" s="171"/>
      <c r="I197" s="171"/>
      <c r="J197" s="171"/>
      <c r="K197" s="171"/>
      <c r="L197" s="171"/>
      <c r="M197" s="171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114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 x14ac:dyDescent="0.2">
      <c r="A198" s="152">
        <v>57</v>
      </c>
      <c r="B198" s="158" t="s">
        <v>326</v>
      </c>
      <c r="C198" s="193" t="s">
        <v>327</v>
      </c>
      <c r="D198" s="160" t="s">
        <v>182</v>
      </c>
      <c r="E198" s="167">
        <v>63.1</v>
      </c>
      <c r="F198" s="170"/>
      <c r="G198" s="171">
        <f>ROUND(E198*F198,2)</f>
        <v>0</v>
      </c>
      <c r="H198" s="170"/>
      <c r="I198" s="171">
        <f>ROUND(E198*H198,2)</f>
        <v>0</v>
      </c>
      <c r="J198" s="170"/>
      <c r="K198" s="171">
        <f>ROUND(E198*J198,2)</f>
        <v>0</v>
      </c>
      <c r="L198" s="171">
        <v>21</v>
      </c>
      <c r="M198" s="171">
        <f>G198*(1+L198/100)</f>
        <v>0</v>
      </c>
      <c r="N198" s="161">
        <v>0</v>
      </c>
      <c r="O198" s="161">
        <f>ROUND(E198*N198,5)</f>
        <v>0</v>
      </c>
      <c r="P198" s="161">
        <v>0</v>
      </c>
      <c r="Q198" s="161">
        <f>ROUND(E198*P198,5)</f>
        <v>0</v>
      </c>
      <c r="R198" s="161"/>
      <c r="S198" s="161"/>
      <c r="T198" s="162">
        <v>0.11</v>
      </c>
      <c r="U198" s="161">
        <f>ROUND(E198*T198,2)</f>
        <v>6.94</v>
      </c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112</v>
      </c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1" x14ac:dyDescent="0.2">
      <c r="A199" s="152">
        <v>58</v>
      </c>
      <c r="B199" s="158" t="s">
        <v>328</v>
      </c>
      <c r="C199" s="193" t="s">
        <v>329</v>
      </c>
      <c r="D199" s="160" t="s">
        <v>191</v>
      </c>
      <c r="E199" s="167">
        <v>100.34</v>
      </c>
      <c r="F199" s="170"/>
      <c r="G199" s="171">
        <f>ROUND(E199*F199,2)</f>
        <v>0</v>
      </c>
      <c r="H199" s="170"/>
      <c r="I199" s="171">
        <f>ROUND(E199*H199,2)</f>
        <v>0</v>
      </c>
      <c r="J199" s="170"/>
      <c r="K199" s="171">
        <f>ROUND(E199*J199,2)</f>
        <v>0</v>
      </c>
      <c r="L199" s="171">
        <v>21</v>
      </c>
      <c r="M199" s="171">
        <f>G199*(1+L199/100)</f>
        <v>0</v>
      </c>
      <c r="N199" s="161">
        <v>0</v>
      </c>
      <c r="O199" s="161">
        <f>ROUND(E199*N199,5)</f>
        <v>0</v>
      </c>
      <c r="P199" s="161">
        <v>0.62319999999999998</v>
      </c>
      <c r="Q199" s="161">
        <f>ROUND(E199*P199,5)</f>
        <v>62.531889999999997</v>
      </c>
      <c r="R199" s="161"/>
      <c r="S199" s="161"/>
      <c r="T199" s="162">
        <v>1.1300399999999999</v>
      </c>
      <c r="U199" s="161">
        <f>ROUND(E199*T199,2)</f>
        <v>113.39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112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8"/>
      <c r="C200" s="194" t="s">
        <v>317</v>
      </c>
      <c r="D200" s="163"/>
      <c r="E200" s="168"/>
      <c r="F200" s="171"/>
      <c r="G200" s="171"/>
      <c r="H200" s="171"/>
      <c r="I200" s="171"/>
      <c r="J200" s="171"/>
      <c r="K200" s="171"/>
      <c r="L200" s="171"/>
      <c r="M200" s="171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114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8"/>
      <c r="C201" s="194" t="s">
        <v>330</v>
      </c>
      <c r="D201" s="163"/>
      <c r="E201" s="168">
        <v>100.34</v>
      </c>
      <c r="F201" s="171"/>
      <c r="G201" s="171"/>
      <c r="H201" s="171"/>
      <c r="I201" s="171"/>
      <c r="J201" s="171"/>
      <c r="K201" s="171"/>
      <c r="L201" s="171"/>
      <c r="M201" s="171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114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52">
        <v>59</v>
      </c>
      <c r="B202" s="158" t="s">
        <v>331</v>
      </c>
      <c r="C202" s="193" t="s">
        <v>332</v>
      </c>
      <c r="D202" s="160" t="s">
        <v>217</v>
      </c>
      <c r="E202" s="167">
        <v>90.3</v>
      </c>
      <c r="F202" s="170"/>
      <c r="G202" s="171">
        <f>ROUND(E202*F202,2)</f>
        <v>0</v>
      </c>
      <c r="H202" s="170"/>
      <c r="I202" s="171">
        <f>ROUND(E202*H202,2)</f>
        <v>0</v>
      </c>
      <c r="J202" s="170"/>
      <c r="K202" s="171">
        <f>ROUND(E202*J202,2)</f>
        <v>0</v>
      </c>
      <c r="L202" s="171">
        <v>21</v>
      </c>
      <c r="M202" s="171">
        <f>G202*(1+L202/100)</f>
        <v>0</v>
      </c>
      <c r="N202" s="161">
        <v>0</v>
      </c>
      <c r="O202" s="161">
        <f>ROUND(E202*N202,5)</f>
        <v>0</v>
      </c>
      <c r="P202" s="161">
        <v>0</v>
      </c>
      <c r="Q202" s="161">
        <f>ROUND(E202*P202,5)</f>
        <v>0</v>
      </c>
      <c r="R202" s="161"/>
      <c r="S202" s="161"/>
      <c r="T202" s="162">
        <v>0.94199999999999995</v>
      </c>
      <c r="U202" s="161">
        <f>ROUND(E202*T202,2)</f>
        <v>85.06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112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2"/>
      <c r="B203" s="158"/>
      <c r="C203" s="194" t="s">
        <v>218</v>
      </c>
      <c r="D203" s="163"/>
      <c r="E203" s="168"/>
      <c r="F203" s="171"/>
      <c r="G203" s="171"/>
      <c r="H203" s="171"/>
      <c r="I203" s="171"/>
      <c r="J203" s="171"/>
      <c r="K203" s="171"/>
      <c r="L203" s="171"/>
      <c r="M203" s="171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114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2"/>
      <c r="B204" s="158"/>
      <c r="C204" s="194" t="s">
        <v>333</v>
      </c>
      <c r="D204" s="163"/>
      <c r="E204" s="168">
        <v>90.3</v>
      </c>
      <c r="F204" s="171"/>
      <c r="G204" s="171"/>
      <c r="H204" s="171"/>
      <c r="I204" s="171"/>
      <c r="J204" s="171"/>
      <c r="K204" s="171"/>
      <c r="L204" s="171"/>
      <c r="M204" s="171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114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>
        <v>60</v>
      </c>
      <c r="B205" s="158" t="s">
        <v>334</v>
      </c>
      <c r="C205" s="193" t="s">
        <v>335</v>
      </c>
      <c r="D205" s="160" t="s">
        <v>217</v>
      </c>
      <c r="E205" s="167">
        <v>90.3</v>
      </c>
      <c r="F205" s="170"/>
      <c r="G205" s="171">
        <f>ROUND(E205*F205,2)</f>
        <v>0</v>
      </c>
      <c r="H205" s="170"/>
      <c r="I205" s="171">
        <f>ROUND(E205*H205,2)</f>
        <v>0</v>
      </c>
      <c r="J205" s="170"/>
      <c r="K205" s="171">
        <f>ROUND(E205*J205,2)</f>
        <v>0</v>
      </c>
      <c r="L205" s="171">
        <v>21</v>
      </c>
      <c r="M205" s="171">
        <f>G205*(1+L205/100)</f>
        <v>0</v>
      </c>
      <c r="N205" s="161">
        <v>0</v>
      </c>
      <c r="O205" s="161">
        <f>ROUND(E205*N205,5)</f>
        <v>0</v>
      </c>
      <c r="P205" s="161">
        <v>0</v>
      </c>
      <c r="Q205" s="161">
        <f>ROUND(E205*P205,5)</f>
        <v>0</v>
      </c>
      <c r="R205" s="161"/>
      <c r="S205" s="161"/>
      <c r="T205" s="162">
        <v>0.49</v>
      </c>
      <c r="U205" s="161">
        <f>ROUND(E205*T205,2)</f>
        <v>44.25</v>
      </c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112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>
        <v>61</v>
      </c>
      <c r="B206" s="158" t="s">
        <v>336</v>
      </c>
      <c r="C206" s="193" t="s">
        <v>337</v>
      </c>
      <c r="D206" s="160" t="s">
        <v>217</v>
      </c>
      <c r="E206" s="167">
        <v>632.1</v>
      </c>
      <c r="F206" s="170"/>
      <c r="G206" s="171">
        <f>ROUND(E206*F206,2)</f>
        <v>0</v>
      </c>
      <c r="H206" s="170"/>
      <c r="I206" s="171">
        <f>ROUND(E206*H206,2)</f>
        <v>0</v>
      </c>
      <c r="J206" s="170"/>
      <c r="K206" s="171">
        <f>ROUND(E206*J206,2)</f>
        <v>0</v>
      </c>
      <c r="L206" s="171">
        <v>21</v>
      </c>
      <c r="M206" s="171">
        <f>G206*(1+L206/100)</f>
        <v>0</v>
      </c>
      <c r="N206" s="161">
        <v>0</v>
      </c>
      <c r="O206" s="161">
        <f>ROUND(E206*N206,5)</f>
        <v>0</v>
      </c>
      <c r="P206" s="161">
        <v>0</v>
      </c>
      <c r="Q206" s="161">
        <f>ROUND(E206*P206,5)</f>
        <v>0</v>
      </c>
      <c r="R206" s="161"/>
      <c r="S206" s="161"/>
      <c r="T206" s="162">
        <v>0</v>
      </c>
      <c r="U206" s="161">
        <f>ROUND(E206*T206,2)</f>
        <v>0</v>
      </c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112</v>
      </c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/>
      <c r="B207" s="158"/>
      <c r="C207" s="194" t="s">
        <v>338</v>
      </c>
      <c r="D207" s="163"/>
      <c r="E207" s="168"/>
      <c r="F207" s="171"/>
      <c r="G207" s="171"/>
      <c r="H207" s="171"/>
      <c r="I207" s="171"/>
      <c r="J207" s="171"/>
      <c r="K207" s="171"/>
      <c r="L207" s="171"/>
      <c r="M207" s="171"/>
      <c r="N207" s="161"/>
      <c r="O207" s="161"/>
      <c r="P207" s="161"/>
      <c r="Q207" s="161"/>
      <c r="R207" s="161"/>
      <c r="S207" s="161"/>
      <c r="T207" s="162"/>
      <c r="U207" s="16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114</v>
      </c>
      <c r="AF207" s="151">
        <v>0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8"/>
      <c r="C208" s="194" t="s">
        <v>339</v>
      </c>
      <c r="D208" s="163"/>
      <c r="E208" s="168">
        <v>632.1</v>
      </c>
      <c r="F208" s="171"/>
      <c r="G208" s="171"/>
      <c r="H208" s="171"/>
      <c r="I208" s="171"/>
      <c r="J208" s="171"/>
      <c r="K208" s="171"/>
      <c r="L208" s="171"/>
      <c r="M208" s="171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114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>
        <v>62</v>
      </c>
      <c r="B209" s="158" t="s">
        <v>340</v>
      </c>
      <c r="C209" s="193" t="s">
        <v>341</v>
      </c>
      <c r="D209" s="160" t="s">
        <v>217</v>
      </c>
      <c r="E209" s="167">
        <v>90.3</v>
      </c>
      <c r="F209" s="170"/>
      <c r="G209" s="171">
        <f>ROUND(E209*F209,2)</f>
        <v>0</v>
      </c>
      <c r="H209" s="170"/>
      <c r="I209" s="171">
        <f>ROUND(E209*H209,2)</f>
        <v>0</v>
      </c>
      <c r="J209" s="170"/>
      <c r="K209" s="171">
        <f>ROUND(E209*J209,2)</f>
        <v>0</v>
      </c>
      <c r="L209" s="171">
        <v>21</v>
      </c>
      <c r="M209" s="171">
        <f>G209*(1+L209/100)</f>
        <v>0</v>
      </c>
      <c r="N209" s="161">
        <v>0</v>
      </c>
      <c r="O209" s="161">
        <f>ROUND(E209*N209,5)</f>
        <v>0</v>
      </c>
      <c r="P209" s="161">
        <v>0</v>
      </c>
      <c r="Q209" s="161">
        <f>ROUND(E209*P209,5)</f>
        <v>0</v>
      </c>
      <c r="R209" s="161"/>
      <c r="S209" s="161"/>
      <c r="T209" s="162">
        <v>0</v>
      </c>
      <c r="U209" s="161">
        <f>ROUND(E209*T209,2)</f>
        <v>0</v>
      </c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112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x14ac:dyDescent="0.2">
      <c r="A210" s="153" t="s">
        <v>109</v>
      </c>
      <c r="B210" s="159" t="s">
        <v>70</v>
      </c>
      <c r="C210" s="195" t="s">
        <v>71</v>
      </c>
      <c r="D210" s="164"/>
      <c r="E210" s="169"/>
      <c r="F210" s="172"/>
      <c r="G210" s="172">
        <f>SUMIF(AE211:AE213,"&lt;&gt;NOR",G211:G213)</f>
        <v>0</v>
      </c>
      <c r="H210" s="172"/>
      <c r="I210" s="172">
        <f>SUM(I211:I213)</f>
        <v>0</v>
      </c>
      <c r="J210" s="172"/>
      <c r="K210" s="172">
        <f>SUM(K211:K213)</f>
        <v>0</v>
      </c>
      <c r="L210" s="172"/>
      <c r="M210" s="172">
        <f>SUM(M211:M213)</f>
        <v>0</v>
      </c>
      <c r="N210" s="165"/>
      <c r="O210" s="165">
        <f>SUM(O211:O213)</f>
        <v>0</v>
      </c>
      <c r="P210" s="165"/>
      <c r="Q210" s="165">
        <f>SUM(Q211:Q213)</f>
        <v>0</v>
      </c>
      <c r="R210" s="165"/>
      <c r="S210" s="165"/>
      <c r="T210" s="166"/>
      <c r="U210" s="165">
        <f>SUM(U211:U213)</f>
        <v>368.83</v>
      </c>
      <c r="AE210" t="s">
        <v>110</v>
      </c>
    </row>
    <row r="211" spans="1:60" outlineLevel="1" x14ac:dyDescent="0.2">
      <c r="A211" s="152">
        <v>63</v>
      </c>
      <c r="B211" s="158" t="s">
        <v>342</v>
      </c>
      <c r="C211" s="193" t="s">
        <v>343</v>
      </c>
      <c r="D211" s="160" t="s">
        <v>217</v>
      </c>
      <c r="E211" s="167">
        <v>194.94</v>
      </c>
      <c r="F211" s="170"/>
      <c r="G211" s="171">
        <f>ROUND(E211*F211,2)</f>
        <v>0</v>
      </c>
      <c r="H211" s="170"/>
      <c r="I211" s="171">
        <f>ROUND(E211*H211,2)</f>
        <v>0</v>
      </c>
      <c r="J211" s="170"/>
      <c r="K211" s="171">
        <f>ROUND(E211*J211,2)</f>
        <v>0</v>
      </c>
      <c r="L211" s="171">
        <v>21</v>
      </c>
      <c r="M211" s="171">
        <f>G211*(1+L211/100)</f>
        <v>0</v>
      </c>
      <c r="N211" s="161">
        <v>0</v>
      </c>
      <c r="O211" s="161">
        <f>ROUND(E211*N211,5)</f>
        <v>0</v>
      </c>
      <c r="P211" s="161">
        <v>0</v>
      </c>
      <c r="Q211" s="161">
        <f>ROUND(E211*P211,5)</f>
        <v>0</v>
      </c>
      <c r="R211" s="161"/>
      <c r="S211" s="161"/>
      <c r="T211" s="162">
        <v>1.8919999999999999</v>
      </c>
      <c r="U211" s="161">
        <f>ROUND(E211*T211,2)</f>
        <v>368.83</v>
      </c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112</v>
      </c>
      <c r="AF211" s="151"/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/>
      <c r="B212" s="158"/>
      <c r="C212" s="194" t="s">
        <v>218</v>
      </c>
      <c r="D212" s="163"/>
      <c r="E212" s="168"/>
      <c r="F212" s="171"/>
      <c r="G212" s="171"/>
      <c r="H212" s="171"/>
      <c r="I212" s="171"/>
      <c r="J212" s="171"/>
      <c r="K212" s="171"/>
      <c r="L212" s="171"/>
      <c r="M212" s="171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114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8"/>
      <c r="C213" s="194" t="s">
        <v>344</v>
      </c>
      <c r="D213" s="163"/>
      <c r="E213" s="168">
        <v>194.94</v>
      </c>
      <c r="F213" s="171"/>
      <c r="G213" s="171"/>
      <c r="H213" s="171"/>
      <c r="I213" s="171"/>
      <c r="J213" s="171"/>
      <c r="K213" s="171"/>
      <c r="L213" s="171"/>
      <c r="M213" s="171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114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x14ac:dyDescent="0.2">
      <c r="A214" s="153" t="s">
        <v>109</v>
      </c>
      <c r="B214" s="159" t="s">
        <v>72</v>
      </c>
      <c r="C214" s="195" t="s">
        <v>73</v>
      </c>
      <c r="D214" s="164"/>
      <c r="E214" s="169"/>
      <c r="F214" s="172"/>
      <c r="G214" s="172">
        <f>SUMIF(AE215:AE226,"&lt;&gt;NOR",G215:G226)</f>
        <v>0</v>
      </c>
      <c r="H214" s="172"/>
      <c r="I214" s="172">
        <f>SUM(I215:I226)</f>
        <v>0</v>
      </c>
      <c r="J214" s="172"/>
      <c r="K214" s="172">
        <f>SUM(K215:K226)</f>
        <v>0</v>
      </c>
      <c r="L214" s="172"/>
      <c r="M214" s="172">
        <f>SUM(M215:M226)</f>
        <v>0</v>
      </c>
      <c r="N214" s="165"/>
      <c r="O214" s="165">
        <f>SUM(O215:O226)</f>
        <v>0.50256000000000001</v>
      </c>
      <c r="P214" s="165"/>
      <c r="Q214" s="165">
        <f>SUM(Q215:Q226)</f>
        <v>0</v>
      </c>
      <c r="R214" s="165"/>
      <c r="S214" s="165"/>
      <c r="T214" s="166"/>
      <c r="U214" s="165">
        <f>SUM(U215:U226)</f>
        <v>121.7</v>
      </c>
      <c r="AE214" t="s">
        <v>110</v>
      </c>
    </row>
    <row r="215" spans="1:60" outlineLevel="1" x14ac:dyDescent="0.2">
      <c r="A215" s="152">
        <v>64</v>
      </c>
      <c r="B215" s="158" t="s">
        <v>345</v>
      </c>
      <c r="C215" s="193" t="s">
        <v>346</v>
      </c>
      <c r="D215" s="160" t="s">
        <v>191</v>
      </c>
      <c r="E215" s="167">
        <v>98.7</v>
      </c>
      <c r="F215" s="170"/>
      <c r="G215" s="171">
        <f>ROUND(E215*F215,2)</f>
        <v>0</v>
      </c>
      <c r="H215" s="170"/>
      <c r="I215" s="171">
        <f>ROUND(E215*H215,2)</f>
        <v>0</v>
      </c>
      <c r="J215" s="170"/>
      <c r="K215" s="171">
        <f>ROUND(E215*J215,2)</f>
        <v>0</v>
      </c>
      <c r="L215" s="171">
        <v>21</v>
      </c>
      <c r="M215" s="171">
        <f>G215*(1+L215/100)</f>
        <v>0</v>
      </c>
      <c r="N215" s="161">
        <v>0</v>
      </c>
      <c r="O215" s="161">
        <f>ROUND(E215*N215,5)</f>
        <v>0</v>
      </c>
      <c r="P215" s="161">
        <v>0</v>
      </c>
      <c r="Q215" s="161">
        <f>ROUND(E215*P215,5)</f>
        <v>0</v>
      </c>
      <c r="R215" s="161"/>
      <c r="S215" s="161"/>
      <c r="T215" s="162">
        <v>9.5000000000000001E-2</v>
      </c>
      <c r="U215" s="161">
        <f>ROUND(E215*T215,2)</f>
        <v>9.3800000000000008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112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8"/>
      <c r="C216" s="194" t="s">
        <v>194</v>
      </c>
      <c r="D216" s="163"/>
      <c r="E216" s="168"/>
      <c r="F216" s="171"/>
      <c r="G216" s="171"/>
      <c r="H216" s="171"/>
      <c r="I216" s="171"/>
      <c r="J216" s="171"/>
      <c r="K216" s="171"/>
      <c r="L216" s="171"/>
      <c r="M216" s="171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114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2"/>
      <c r="B217" s="158"/>
      <c r="C217" s="194" t="s">
        <v>234</v>
      </c>
      <c r="D217" s="163"/>
      <c r="E217" s="168">
        <v>98.7</v>
      </c>
      <c r="F217" s="171"/>
      <c r="G217" s="171"/>
      <c r="H217" s="171"/>
      <c r="I217" s="171"/>
      <c r="J217" s="171"/>
      <c r="K217" s="171"/>
      <c r="L217" s="171"/>
      <c r="M217" s="171"/>
      <c r="N217" s="161"/>
      <c r="O217" s="161"/>
      <c r="P217" s="161"/>
      <c r="Q217" s="161"/>
      <c r="R217" s="161"/>
      <c r="S217" s="161"/>
      <c r="T217" s="162"/>
      <c r="U217" s="161"/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114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52">
        <v>65</v>
      </c>
      <c r="B218" s="158" t="s">
        <v>347</v>
      </c>
      <c r="C218" s="193" t="s">
        <v>348</v>
      </c>
      <c r="D218" s="160" t="s">
        <v>191</v>
      </c>
      <c r="E218" s="167">
        <v>98.7</v>
      </c>
      <c r="F218" s="170"/>
      <c r="G218" s="171">
        <f>ROUND(E218*F218,2)</f>
        <v>0</v>
      </c>
      <c r="H218" s="170"/>
      <c r="I218" s="171">
        <f>ROUND(E218*H218,2)</f>
        <v>0</v>
      </c>
      <c r="J218" s="170"/>
      <c r="K218" s="171">
        <f>ROUND(E218*J218,2)</f>
        <v>0</v>
      </c>
      <c r="L218" s="171">
        <v>21</v>
      </c>
      <c r="M218" s="171">
        <f>G218*(1+L218/100)</f>
        <v>0</v>
      </c>
      <c r="N218" s="161">
        <v>3.7799999999999999E-3</v>
      </c>
      <c r="O218" s="161">
        <f>ROUND(E218*N218,5)</f>
        <v>0.37308999999999998</v>
      </c>
      <c r="P218" s="161">
        <v>0</v>
      </c>
      <c r="Q218" s="161">
        <f>ROUND(E218*P218,5)</f>
        <v>0</v>
      </c>
      <c r="R218" s="161"/>
      <c r="S218" s="161"/>
      <c r="T218" s="162">
        <v>0.42403000000000002</v>
      </c>
      <c r="U218" s="161">
        <f>ROUND(E218*T218,2)</f>
        <v>41.85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112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2"/>
      <c r="B219" s="158"/>
      <c r="C219" s="194" t="s">
        <v>194</v>
      </c>
      <c r="D219" s="163"/>
      <c r="E219" s="168"/>
      <c r="F219" s="171"/>
      <c r="G219" s="171"/>
      <c r="H219" s="171"/>
      <c r="I219" s="171"/>
      <c r="J219" s="171"/>
      <c r="K219" s="171"/>
      <c r="L219" s="171"/>
      <c r="M219" s="171"/>
      <c r="N219" s="161"/>
      <c r="O219" s="161"/>
      <c r="P219" s="161"/>
      <c r="Q219" s="161"/>
      <c r="R219" s="161"/>
      <c r="S219" s="161"/>
      <c r="T219" s="162"/>
      <c r="U219" s="161"/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114</v>
      </c>
      <c r="AF219" s="151">
        <v>0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8"/>
      <c r="C220" s="194" t="s">
        <v>234</v>
      </c>
      <c r="D220" s="163"/>
      <c r="E220" s="168">
        <v>98.7</v>
      </c>
      <c r="F220" s="171"/>
      <c r="G220" s="171"/>
      <c r="H220" s="171"/>
      <c r="I220" s="171"/>
      <c r="J220" s="171"/>
      <c r="K220" s="171"/>
      <c r="L220" s="171"/>
      <c r="M220" s="171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114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>
        <v>66</v>
      </c>
      <c r="B221" s="158" t="s">
        <v>349</v>
      </c>
      <c r="C221" s="193" t="s">
        <v>350</v>
      </c>
      <c r="D221" s="160" t="s">
        <v>191</v>
      </c>
      <c r="E221" s="167">
        <v>108.9</v>
      </c>
      <c r="F221" s="170"/>
      <c r="G221" s="171">
        <f>ROUND(E221*F221,2)</f>
        <v>0</v>
      </c>
      <c r="H221" s="170"/>
      <c r="I221" s="171">
        <f>ROUND(E221*H221,2)</f>
        <v>0</v>
      </c>
      <c r="J221" s="170"/>
      <c r="K221" s="171">
        <f>ROUND(E221*J221,2)</f>
        <v>0</v>
      </c>
      <c r="L221" s="171">
        <v>21</v>
      </c>
      <c r="M221" s="171">
        <f>G221*(1+L221/100)</f>
        <v>0</v>
      </c>
      <c r="N221" s="161">
        <v>8.0000000000000007E-5</v>
      </c>
      <c r="O221" s="161">
        <f>ROUND(E221*N221,5)</f>
        <v>8.7100000000000007E-3</v>
      </c>
      <c r="P221" s="161">
        <v>0</v>
      </c>
      <c r="Q221" s="161">
        <f>ROUND(E221*P221,5)</f>
        <v>0</v>
      </c>
      <c r="R221" s="161"/>
      <c r="S221" s="161"/>
      <c r="T221" s="162">
        <v>0.34</v>
      </c>
      <c r="U221" s="161">
        <f>ROUND(E221*T221,2)</f>
        <v>37.03</v>
      </c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112</v>
      </c>
      <c r="AF221" s="151"/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2"/>
      <c r="B222" s="158"/>
      <c r="C222" s="194" t="s">
        <v>351</v>
      </c>
      <c r="D222" s="163"/>
      <c r="E222" s="168">
        <v>108.9</v>
      </c>
      <c r="F222" s="171"/>
      <c r="G222" s="171"/>
      <c r="H222" s="171"/>
      <c r="I222" s="171"/>
      <c r="J222" s="171"/>
      <c r="K222" s="171"/>
      <c r="L222" s="171"/>
      <c r="M222" s="171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114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52">
        <v>67</v>
      </c>
      <c r="B223" s="158" t="s">
        <v>352</v>
      </c>
      <c r="C223" s="193" t="s">
        <v>353</v>
      </c>
      <c r="D223" s="160" t="s">
        <v>182</v>
      </c>
      <c r="E223" s="167">
        <v>121</v>
      </c>
      <c r="F223" s="170"/>
      <c r="G223" s="171">
        <f>ROUND(E223*F223,2)</f>
        <v>0</v>
      </c>
      <c r="H223" s="170"/>
      <c r="I223" s="171">
        <f>ROUND(E223*H223,2)</f>
        <v>0</v>
      </c>
      <c r="J223" s="170"/>
      <c r="K223" s="171">
        <f>ROUND(E223*J223,2)</f>
        <v>0</v>
      </c>
      <c r="L223" s="171">
        <v>21</v>
      </c>
      <c r="M223" s="171">
        <f>G223*(1+L223/100)</f>
        <v>0</v>
      </c>
      <c r="N223" s="161">
        <v>5.2999999999999998E-4</v>
      </c>
      <c r="O223" s="161">
        <f>ROUND(E223*N223,5)</f>
        <v>6.4130000000000006E-2</v>
      </c>
      <c r="P223" s="161">
        <v>0</v>
      </c>
      <c r="Q223" s="161">
        <f>ROUND(E223*P223,5)</f>
        <v>0</v>
      </c>
      <c r="R223" s="161"/>
      <c r="S223" s="161"/>
      <c r="T223" s="162">
        <v>0.1</v>
      </c>
      <c r="U223" s="161">
        <f>ROUND(E223*T223,2)</f>
        <v>12.1</v>
      </c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112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52">
        <v>68</v>
      </c>
      <c r="B224" s="158" t="s">
        <v>354</v>
      </c>
      <c r="C224" s="193" t="s">
        <v>355</v>
      </c>
      <c r="D224" s="160" t="s">
        <v>191</v>
      </c>
      <c r="E224" s="167">
        <v>108.9</v>
      </c>
      <c r="F224" s="170"/>
      <c r="G224" s="171">
        <f>ROUND(E224*F224,2)</f>
        <v>0</v>
      </c>
      <c r="H224" s="170"/>
      <c r="I224" s="171">
        <f>ROUND(E224*H224,2)</f>
        <v>0</v>
      </c>
      <c r="J224" s="170"/>
      <c r="K224" s="171">
        <f>ROUND(E224*J224,2)</f>
        <v>0</v>
      </c>
      <c r="L224" s="171">
        <v>21</v>
      </c>
      <c r="M224" s="171">
        <f>G224*(1+L224/100)</f>
        <v>0</v>
      </c>
      <c r="N224" s="161">
        <v>5.1999999999999995E-4</v>
      </c>
      <c r="O224" s="161">
        <f>ROUND(E224*N224,5)</f>
        <v>5.663E-2</v>
      </c>
      <c r="P224" s="161">
        <v>0</v>
      </c>
      <c r="Q224" s="161">
        <f>ROUND(E224*P224,5)</f>
        <v>0</v>
      </c>
      <c r="R224" s="161"/>
      <c r="S224" s="161"/>
      <c r="T224" s="162">
        <v>0.19600000000000001</v>
      </c>
      <c r="U224" s="161">
        <f>ROUND(E224*T224,2)</f>
        <v>21.34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112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>
        <v>69</v>
      </c>
      <c r="B225" s="158" t="s">
        <v>356</v>
      </c>
      <c r="C225" s="193" t="s">
        <v>357</v>
      </c>
      <c r="D225" s="160" t="s">
        <v>172</v>
      </c>
      <c r="E225" s="167">
        <v>1</v>
      </c>
      <c r="F225" s="170"/>
      <c r="G225" s="171">
        <f>ROUND(E225*F225,2)</f>
        <v>0</v>
      </c>
      <c r="H225" s="170"/>
      <c r="I225" s="171">
        <f>ROUND(E225*H225,2)</f>
        <v>0</v>
      </c>
      <c r="J225" s="170"/>
      <c r="K225" s="171">
        <f>ROUND(E225*J225,2)</f>
        <v>0</v>
      </c>
      <c r="L225" s="171">
        <v>21</v>
      </c>
      <c r="M225" s="171">
        <f>G225*(1+L225/100)</f>
        <v>0</v>
      </c>
      <c r="N225" s="161">
        <v>0</v>
      </c>
      <c r="O225" s="161">
        <f>ROUND(E225*N225,5)</f>
        <v>0</v>
      </c>
      <c r="P225" s="161">
        <v>0</v>
      </c>
      <c r="Q225" s="161">
        <f>ROUND(E225*P225,5)</f>
        <v>0</v>
      </c>
      <c r="R225" s="161"/>
      <c r="S225" s="161"/>
      <c r="T225" s="162">
        <v>0</v>
      </c>
      <c r="U225" s="161">
        <f>ROUND(E225*T225,2)</f>
        <v>0</v>
      </c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112</v>
      </c>
      <c r="AF225" s="151"/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>
        <v>70</v>
      </c>
      <c r="B226" s="158" t="s">
        <v>358</v>
      </c>
      <c r="C226" s="193" t="s">
        <v>359</v>
      </c>
      <c r="D226" s="160" t="s">
        <v>0</v>
      </c>
      <c r="E226" s="167">
        <v>3.85</v>
      </c>
      <c r="F226" s="170"/>
      <c r="G226" s="171">
        <f>ROUND(E226*F226,2)</f>
        <v>0</v>
      </c>
      <c r="H226" s="170"/>
      <c r="I226" s="171">
        <f>ROUND(E226*H226,2)</f>
        <v>0</v>
      </c>
      <c r="J226" s="170"/>
      <c r="K226" s="171">
        <f>ROUND(E226*J226,2)</f>
        <v>0</v>
      </c>
      <c r="L226" s="171">
        <v>21</v>
      </c>
      <c r="M226" s="171">
        <f>G226*(1+L226/100)</f>
        <v>0</v>
      </c>
      <c r="N226" s="161">
        <v>0</v>
      </c>
      <c r="O226" s="161">
        <f>ROUND(E226*N226,5)</f>
        <v>0</v>
      </c>
      <c r="P226" s="161">
        <v>0</v>
      </c>
      <c r="Q226" s="161">
        <f>ROUND(E226*P226,5)</f>
        <v>0</v>
      </c>
      <c r="R226" s="161"/>
      <c r="S226" s="161"/>
      <c r="T226" s="162">
        <v>0</v>
      </c>
      <c r="U226" s="161">
        <f>ROUND(E226*T226,2)</f>
        <v>0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112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">
      <c r="A227" s="153" t="s">
        <v>109</v>
      </c>
      <c r="B227" s="159" t="s">
        <v>74</v>
      </c>
      <c r="C227" s="195" t="s">
        <v>75</v>
      </c>
      <c r="D227" s="164"/>
      <c r="E227" s="169"/>
      <c r="F227" s="172"/>
      <c r="G227" s="172">
        <f>SUMIF(AE228:AE238,"&lt;&gt;NOR",G228:G238)</f>
        <v>0</v>
      </c>
      <c r="H227" s="172"/>
      <c r="I227" s="172">
        <f>SUM(I228:I238)</f>
        <v>0</v>
      </c>
      <c r="J227" s="172"/>
      <c r="K227" s="172">
        <f>SUM(K228:K238)</f>
        <v>0</v>
      </c>
      <c r="L227" s="172"/>
      <c r="M227" s="172">
        <f>SUM(M228:M238)</f>
        <v>0</v>
      </c>
      <c r="N227" s="165"/>
      <c r="O227" s="165">
        <f>SUM(O228:O238)</f>
        <v>0</v>
      </c>
      <c r="P227" s="165"/>
      <c r="Q227" s="165">
        <f>SUM(Q228:Q238)</f>
        <v>0</v>
      </c>
      <c r="R227" s="165"/>
      <c r="S227" s="165"/>
      <c r="T227" s="166"/>
      <c r="U227" s="165">
        <f>SUM(U228:U238)</f>
        <v>0</v>
      </c>
      <c r="AE227" t="s">
        <v>110</v>
      </c>
    </row>
    <row r="228" spans="1:60" ht="22.5" outlineLevel="1" x14ac:dyDescent="0.2">
      <c r="A228" s="152">
        <v>71</v>
      </c>
      <c r="B228" s="158" t="s">
        <v>360</v>
      </c>
      <c r="C228" s="193" t="s">
        <v>361</v>
      </c>
      <c r="D228" s="160" t="s">
        <v>285</v>
      </c>
      <c r="E228" s="167">
        <v>14</v>
      </c>
      <c r="F228" s="170"/>
      <c r="G228" s="171">
        <f t="shared" ref="G228:G238" si="0">ROUND(E228*F228,2)</f>
        <v>0</v>
      </c>
      <c r="H228" s="170"/>
      <c r="I228" s="171">
        <f t="shared" ref="I228:I238" si="1">ROUND(E228*H228,2)</f>
        <v>0</v>
      </c>
      <c r="J228" s="170"/>
      <c r="K228" s="171">
        <f t="shared" ref="K228:K238" si="2">ROUND(E228*J228,2)</f>
        <v>0</v>
      </c>
      <c r="L228" s="171">
        <v>21</v>
      </c>
      <c r="M228" s="171">
        <f t="shared" ref="M228:M238" si="3">G228*(1+L228/100)</f>
        <v>0</v>
      </c>
      <c r="N228" s="161">
        <v>0</v>
      </c>
      <c r="O228" s="161">
        <f t="shared" ref="O228:O238" si="4">ROUND(E228*N228,5)</f>
        <v>0</v>
      </c>
      <c r="P228" s="161">
        <v>0</v>
      </c>
      <c r="Q228" s="161">
        <f t="shared" ref="Q228:Q238" si="5">ROUND(E228*P228,5)</f>
        <v>0</v>
      </c>
      <c r="R228" s="161"/>
      <c r="S228" s="161"/>
      <c r="T228" s="162">
        <v>0</v>
      </c>
      <c r="U228" s="161">
        <f t="shared" ref="U228:U238" si="6">ROUND(E228*T228,2)</f>
        <v>0</v>
      </c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112</v>
      </c>
      <c r="AF228" s="151"/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ht="22.5" outlineLevel="1" x14ac:dyDescent="0.2">
      <c r="A229" s="152">
        <v>72</v>
      </c>
      <c r="B229" s="158" t="s">
        <v>362</v>
      </c>
      <c r="C229" s="193" t="s">
        <v>361</v>
      </c>
      <c r="D229" s="160" t="s">
        <v>285</v>
      </c>
      <c r="E229" s="167">
        <v>12</v>
      </c>
      <c r="F229" s="170"/>
      <c r="G229" s="171">
        <f t="shared" si="0"/>
        <v>0</v>
      </c>
      <c r="H229" s="170"/>
      <c r="I229" s="171">
        <f t="shared" si="1"/>
        <v>0</v>
      </c>
      <c r="J229" s="170"/>
      <c r="K229" s="171">
        <f t="shared" si="2"/>
        <v>0</v>
      </c>
      <c r="L229" s="171">
        <v>21</v>
      </c>
      <c r="M229" s="171">
        <f t="shared" si="3"/>
        <v>0</v>
      </c>
      <c r="N229" s="161">
        <v>0</v>
      </c>
      <c r="O229" s="161">
        <f t="shared" si="4"/>
        <v>0</v>
      </c>
      <c r="P229" s="161">
        <v>0</v>
      </c>
      <c r="Q229" s="161">
        <f t="shared" si="5"/>
        <v>0</v>
      </c>
      <c r="R229" s="161"/>
      <c r="S229" s="161"/>
      <c r="T229" s="162">
        <v>0</v>
      </c>
      <c r="U229" s="161">
        <f t="shared" si="6"/>
        <v>0</v>
      </c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112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ht="22.5" outlineLevel="1" x14ac:dyDescent="0.2">
      <c r="A230" s="152">
        <v>73</v>
      </c>
      <c r="B230" s="158" t="s">
        <v>363</v>
      </c>
      <c r="C230" s="193" t="s">
        <v>361</v>
      </c>
      <c r="D230" s="160" t="s">
        <v>285</v>
      </c>
      <c r="E230" s="167">
        <v>7</v>
      </c>
      <c r="F230" s="170"/>
      <c r="G230" s="171">
        <f t="shared" si="0"/>
        <v>0</v>
      </c>
      <c r="H230" s="170"/>
      <c r="I230" s="171">
        <f t="shared" si="1"/>
        <v>0</v>
      </c>
      <c r="J230" s="170"/>
      <c r="K230" s="171">
        <f t="shared" si="2"/>
        <v>0</v>
      </c>
      <c r="L230" s="171">
        <v>21</v>
      </c>
      <c r="M230" s="171">
        <f t="shared" si="3"/>
        <v>0</v>
      </c>
      <c r="N230" s="161">
        <v>0</v>
      </c>
      <c r="O230" s="161">
        <f t="shared" si="4"/>
        <v>0</v>
      </c>
      <c r="P230" s="161">
        <v>0</v>
      </c>
      <c r="Q230" s="161">
        <f t="shared" si="5"/>
        <v>0</v>
      </c>
      <c r="R230" s="161"/>
      <c r="S230" s="161"/>
      <c r="T230" s="162">
        <v>0</v>
      </c>
      <c r="U230" s="161">
        <f t="shared" si="6"/>
        <v>0</v>
      </c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112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ht="22.5" outlineLevel="1" x14ac:dyDescent="0.2">
      <c r="A231" s="152">
        <v>74</v>
      </c>
      <c r="B231" s="158" t="s">
        <v>364</v>
      </c>
      <c r="C231" s="193" t="s">
        <v>361</v>
      </c>
      <c r="D231" s="160" t="s">
        <v>285</v>
      </c>
      <c r="E231" s="167">
        <v>7</v>
      </c>
      <c r="F231" s="170"/>
      <c r="G231" s="171">
        <f t="shared" si="0"/>
        <v>0</v>
      </c>
      <c r="H231" s="170"/>
      <c r="I231" s="171">
        <f t="shared" si="1"/>
        <v>0</v>
      </c>
      <c r="J231" s="170"/>
      <c r="K231" s="171">
        <f t="shared" si="2"/>
        <v>0</v>
      </c>
      <c r="L231" s="171">
        <v>21</v>
      </c>
      <c r="M231" s="171">
        <f t="shared" si="3"/>
        <v>0</v>
      </c>
      <c r="N231" s="161">
        <v>0</v>
      </c>
      <c r="O231" s="161">
        <f t="shared" si="4"/>
        <v>0</v>
      </c>
      <c r="P231" s="161">
        <v>0</v>
      </c>
      <c r="Q231" s="161">
        <f t="shared" si="5"/>
        <v>0</v>
      </c>
      <c r="R231" s="161"/>
      <c r="S231" s="161"/>
      <c r="T231" s="162">
        <v>0</v>
      </c>
      <c r="U231" s="161">
        <f t="shared" si="6"/>
        <v>0</v>
      </c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112</v>
      </c>
      <c r="AF231" s="151"/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ht="22.5" outlineLevel="1" x14ac:dyDescent="0.2">
      <c r="A232" s="152">
        <v>75</v>
      </c>
      <c r="B232" s="158" t="s">
        <v>365</v>
      </c>
      <c r="C232" s="193" t="s">
        <v>361</v>
      </c>
      <c r="D232" s="160" t="s">
        <v>285</v>
      </c>
      <c r="E232" s="167">
        <v>5</v>
      </c>
      <c r="F232" s="170"/>
      <c r="G232" s="171">
        <f t="shared" si="0"/>
        <v>0</v>
      </c>
      <c r="H232" s="170"/>
      <c r="I232" s="171">
        <f t="shared" si="1"/>
        <v>0</v>
      </c>
      <c r="J232" s="170"/>
      <c r="K232" s="171">
        <f t="shared" si="2"/>
        <v>0</v>
      </c>
      <c r="L232" s="171">
        <v>21</v>
      </c>
      <c r="M232" s="171">
        <f t="shared" si="3"/>
        <v>0</v>
      </c>
      <c r="N232" s="161">
        <v>0</v>
      </c>
      <c r="O232" s="161">
        <f t="shared" si="4"/>
        <v>0</v>
      </c>
      <c r="P232" s="161">
        <v>0</v>
      </c>
      <c r="Q232" s="161">
        <f t="shared" si="5"/>
        <v>0</v>
      </c>
      <c r="R232" s="161"/>
      <c r="S232" s="161"/>
      <c r="T232" s="162">
        <v>0</v>
      </c>
      <c r="U232" s="161">
        <f t="shared" si="6"/>
        <v>0</v>
      </c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112</v>
      </c>
      <c r="AF232" s="151"/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ht="22.5" outlineLevel="1" x14ac:dyDescent="0.2">
      <c r="A233" s="152">
        <v>76</v>
      </c>
      <c r="B233" s="158" t="s">
        <v>366</v>
      </c>
      <c r="C233" s="193" t="s">
        <v>367</v>
      </c>
      <c r="D233" s="160" t="s">
        <v>182</v>
      </c>
      <c r="E233" s="167">
        <v>24.85</v>
      </c>
      <c r="F233" s="170"/>
      <c r="G233" s="171">
        <f t="shared" si="0"/>
        <v>0</v>
      </c>
      <c r="H233" s="170"/>
      <c r="I233" s="171">
        <f t="shared" si="1"/>
        <v>0</v>
      </c>
      <c r="J233" s="170"/>
      <c r="K233" s="171">
        <f t="shared" si="2"/>
        <v>0</v>
      </c>
      <c r="L233" s="171">
        <v>21</v>
      </c>
      <c r="M233" s="171">
        <f t="shared" si="3"/>
        <v>0</v>
      </c>
      <c r="N233" s="161">
        <v>0</v>
      </c>
      <c r="O233" s="161">
        <f t="shared" si="4"/>
        <v>0</v>
      </c>
      <c r="P233" s="161">
        <v>0</v>
      </c>
      <c r="Q233" s="161">
        <f t="shared" si="5"/>
        <v>0</v>
      </c>
      <c r="R233" s="161"/>
      <c r="S233" s="161"/>
      <c r="T233" s="162">
        <v>0</v>
      </c>
      <c r="U233" s="161">
        <f t="shared" si="6"/>
        <v>0</v>
      </c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112</v>
      </c>
      <c r="AF233" s="151"/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ht="22.5" outlineLevel="1" x14ac:dyDescent="0.2">
      <c r="A234" s="152">
        <v>77</v>
      </c>
      <c r="B234" s="158" t="s">
        <v>368</v>
      </c>
      <c r="C234" s="193" t="s">
        <v>367</v>
      </c>
      <c r="D234" s="160" t="s">
        <v>182</v>
      </c>
      <c r="E234" s="167">
        <v>5.25</v>
      </c>
      <c r="F234" s="170"/>
      <c r="G234" s="171">
        <f t="shared" si="0"/>
        <v>0</v>
      </c>
      <c r="H234" s="170"/>
      <c r="I234" s="171">
        <f t="shared" si="1"/>
        <v>0</v>
      </c>
      <c r="J234" s="170"/>
      <c r="K234" s="171">
        <f t="shared" si="2"/>
        <v>0</v>
      </c>
      <c r="L234" s="171">
        <v>21</v>
      </c>
      <c r="M234" s="171">
        <f t="shared" si="3"/>
        <v>0</v>
      </c>
      <c r="N234" s="161">
        <v>0</v>
      </c>
      <c r="O234" s="161">
        <f t="shared" si="4"/>
        <v>0</v>
      </c>
      <c r="P234" s="161">
        <v>0</v>
      </c>
      <c r="Q234" s="161">
        <f t="shared" si="5"/>
        <v>0</v>
      </c>
      <c r="R234" s="161"/>
      <c r="S234" s="161"/>
      <c r="T234" s="162">
        <v>0</v>
      </c>
      <c r="U234" s="161">
        <f t="shared" si="6"/>
        <v>0</v>
      </c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112</v>
      </c>
      <c r="AF234" s="151"/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ht="22.5" outlineLevel="1" x14ac:dyDescent="0.2">
      <c r="A235" s="152">
        <v>78</v>
      </c>
      <c r="B235" s="158" t="s">
        <v>369</v>
      </c>
      <c r="C235" s="193" t="s">
        <v>370</v>
      </c>
      <c r="D235" s="160" t="s">
        <v>182</v>
      </c>
      <c r="E235" s="167">
        <v>2.4</v>
      </c>
      <c r="F235" s="170"/>
      <c r="G235" s="171">
        <f t="shared" si="0"/>
        <v>0</v>
      </c>
      <c r="H235" s="170"/>
      <c r="I235" s="171">
        <f t="shared" si="1"/>
        <v>0</v>
      </c>
      <c r="J235" s="170"/>
      <c r="K235" s="171">
        <f t="shared" si="2"/>
        <v>0</v>
      </c>
      <c r="L235" s="171">
        <v>21</v>
      </c>
      <c r="M235" s="171">
        <f t="shared" si="3"/>
        <v>0</v>
      </c>
      <c r="N235" s="161">
        <v>0</v>
      </c>
      <c r="O235" s="161">
        <f t="shared" si="4"/>
        <v>0</v>
      </c>
      <c r="P235" s="161">
        <v>0</v>
      </c>
      <c r="Q235" s="161">
        <f t="shared" si="5"/>
        <v>0</v>
      </c>
      <c r="R235" s="161"/>
      <c r="S235" s="161"/>
      <c r="T235" s="162">
        <v>0</v>
      </c>
      <c r="U235" s="161">
        <f t="shared" si="6"/>
        <v>0</v>
      </c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112</v>
      </c>
      <c r="AF235" s="151"/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2.5" outlineLevel="1" x14ac:dyDescent="0.2">
      <c r="A236" s="152">
        <v>79</v>
      </c>
      <c r="B236" s="158" t="s">
        <v>371</v>
      </c>
      <c r="C236" s="193" t="s">
        <v>372</v>
      </c>
      <c r="D236" s="160" t="s">
        <v>182</v>
      </c>
      <c r="E236" s="167">
        <v>7.5</v>
      </c>
      <c r="F236" s="170"/>
      <c r="G236" s="171">
        <f t="shared" si="0"/>
        <v>0</v>
      </c>
      <c r="H236" s="170"/>
      <c r="I236" s="171">
        <f t="shared" si="1"/>
        <v>0</v>
      </c>
      <c r="J236" s="170"/>
      <c r="K236" s="171">
        <f t="shared" si="2"/>
        <v>0</v>
      </c>
      <c r="L236" s="171">
        <v>21</v>
      </c>
      <c r="M236" s="171">
        <f t="shared" si="3"/>
        <v>0</v>
      </c>
      <c r="N236" s="161">
        <v>0</v>
      </c>
      <c r="O236" s="161">
        <f t="shared" si="4"/>
        <v>0</v>
      </c>
      <c r="P236" s="161">
        <v>0</v>
      </c>
      <c r="Q236" s="161">
        <f t="shared" si="5"/>
        <v>0</v>
      </c>
      <c r="R236" s="161"/>
      <c r="S236" s="161"/>
      <c r="T236" s="162">
        <v>0</v>
      </c>
      <c r="U236" s="161">
        <f t="shared" si="6"/>
        <v>0</v>
      </c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112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52">
        <v>80</v>
      </c>
      <c r="B237" s="158" t="s">
        <v>373</v>
      </c>
      <c r="C237" s="193" t="s">
        <v>370</v>
      </c>
      <c r="D237" s="160" t="s">
        <v>182</v>
      </c>
      <c r="E237" s="167">
        <v>18.899999999999999</v>
      </c>
      <c r="F237" s="170"/>
      <c r="G237" s="171">
        <f t="shared" si="0"/>
        <v>0</v>
      </c>
      <c r="H237" s="170"/>
      <c r="I237" s="171">
        <f t="shared" si="1"/>
        <v>0</v>
      </c>
      <c r="J237" s="170"/>
      <c r="K237" s="171">
        <f t="shared" si="2"/>
        <v>0</v>
      </c>
      <c r="L237" s="171">
        <v>21</v>
      </c>
      <c r="M237" s="171">
        <f t="shared" si="3"/>
        <v>0</v>
      </c>
      <c r="N237" s="161">
        <v>0</v>
      </c>
      <c r="O237" s="161">
        <f t="shared" si="4"/>
        <v>0</v>
      </c>
      <c r="P237" s="161">
        <v>0</v>
      </c>
      <c r="Q237" s="161">
        <f t="shared" si="5"/>
        <v>0</v>
      </c>
      <c r="R237" s="161"/>
      <c r="S237" s="161"/>
      <c r="T237" s="162">
        <v>0</v>
      </c>
      <c r="U237" s="161">
        <f t="shared" si="6"/>
        <v>0</v>
      </c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112</v>
      </c>
      <c r="AF237" s="151"/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2.5" outlineLevel="1" x14ac:dyDescent="0.2">
      <c r="A238" s="152">
        <v>81</v>
      </c>
      <c r="B238" s="158" t="s">
        <v>374</v>
      </c>
      <c r="C238" s="193" t="s">
        <v>361</v>
      </c>
      <c r="D238" s="160" t="s">
        <v>285</v>
      </c>
      <c r="E238" s="167">
        <v>5</v>
      </c>
      <c r="F238" s="170"/>
      <c r="G238" s="171">
        <f t="shared" si="0"/>
        <v>0</v>
      </c>
      <c r="H238" s="170"/>
      <c r="I238" s="171">
        <f t="shared" si="1"/>
        <v>0</v>
      </c>
      <c r="J238" s="170"/>
      <c r="K238" s="171">
        <f t="shared" si="2"/>
        <v>0</v>
      </c>
      <c r="L238" s="171">
        <v>21</v>
      </c>
      <c r="M238" s="171">
        <f t="shared" si="3"/>
        <v>0</v>
      </c>
      <c r="N238" s="161">
        <v>0</v>
      </c>
      <c r="O238" s="161">
        <f t="shared" si="4"/>
        <v>0</v>
      </c>
      <c r="P238" s="161">
        <v>0</v>
      </c>
      <c r="Q238" s="161">
        <f t="shared" si="5"/>
        <v>0</v>
      </c>
      <c r="R238" s="161"/>
      <c r="S238" s="161"/>
      <c r="T238" s="162">
        <v>0</v>
      </c>
      <c r="U238" s="161">
        <f t="shared" si="6"/>
        <v>0</v>
      </c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112</v>
      </c>
      <c r="AF238" s="151"/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25.5" x14ac:dyDescent="0.2">
      <c r="A239" s="153" t="s">
        <v>109</v>
      </c>
      <c r="B239" s="159" t="s">
        <v>76</v>
      </c>
      <c r="C239" s="195" t="s">
        <v>77</v>
      </c>
      <c r="D239" s="164"/>
      <c r="E239" s="169"/>
      <c r="F239" s="172"/>
      <c r="G239" s="172">
        <f>SUMIF(AE240:AE244,"&lt;&gt;NOR",G240:G244)</f>
        <v>0</v>
      </c>
      <c r="H239" s="172"/>
      <c r="I239" s="172">
        <f>SUM(I240:I244)</f>
        <v>0</v>
      </c>
      <c r="J239" s="172"/>
      <c r="K239" s="172">
        <f>SUM(K240:K244)</f>
        <v>0</v>
      </c>
      <c r="L239" s="172"/>
      <c r="M239" s="172">
        <f>SUM(M240:M244)</f>
        <v>0</v>
      </c>
      <c r="N239" s="165"/>
      <c r="O239" s="165">
        <f>SUM(O240:O244)</f>
        <v>0</v>
      </c>
      <c r="P239" s="165"/>
      <c r="Q239" s="165">
        <f>SUM(Q240:Q244)</f>
        <v>0</v>
      </c>
      <c r="R239" s="165"/>
      <c r="S239" s="165"/>
      <c r="T239" s="166"/>
      <c r="U239" s="165">
        <f>SUM(U240:U244)</f>
        <v>0</v>
      </c>
      <c r="AE239" t="s">
        <v>110</v>
      </c>
    </row>
    <row r="240" spans="1:60" ht="22.5" outlineLevel="1" x14ac:dyDescent="0.2">
      <c r="A240" s="152">
        <v>82</v>
      </c>
      <c r="B240" s="158" t="s">
        <v>375</v>
      </c>
      <c r="C240" s="193" t="s">
        <v>376</v>
      </c>
      <c r="D240" s="160" t="s">
        <v>191</v>
      </c>
      <c r="E240" s="167">
        <v>0.9</v>
      </c>
      <c r="F240" s="170"/>
      <c r="G240" s="171">
        <f>ROUND(E240*F240,2)</f>
        <v>0</v>
      </c>
      <c r="H240" s="170"/>
      <c r="I240" s="171">
        <f>ROUND(E240*H240,2)</f>
        <v>0</v>
      </c>
      <c r="J240" s="170"/>
      <c r="K240" s="171">
        <f>ROUND(E240*J240,2)</f>
        <v>0</v>
      </c>
      <c r="L240" s="171">
        <v>21</v>
      </c>
      <c r="M240" s="171">
        <f>G240*(1+L240/100)</f>
        <v>0</v>
      </c>
      <c r="N240" s="161">
        <v>0</v>
      </c>
      <c r="O240" s="161">
        <f>ROUND(E240*N240,5)</f>
        <v>0</v>
      </c>
      <c r="P240" s="161">
        <v>0</v>
      </c>
      <c r="Q240" s="161">
        <f>ROUND(E240*P240,5)</f>
        <v>0</v>
      </c>
      <c r="R240" s="161"/>
      <c r="S240" s="161"/>
      <c r="T240" s="162">
        <v>0</v>
      </c>
      <c r="U240" s="161">
        <f>ROUND(E240*T240,2)</f>
        <v>0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112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/>
      <c r="B241" s="158"/>
      <c r="C241" s="194" t="s">
        <v>377</v>
      </c>
      <c r="D241" s="163"/>
      <c r="E241" s="168"/>
      <c r="F241" s="171"/>
      <c r="G241" s="171"/>
      <c r="H241" s="171"/>
      <c r="I241" s="171"/>
      <c r="J241" s="171"/>
      <c r="K241" s="171"/>
      <c r="L241" s="171"/>
      <c r="M241" s="171"/>
      <c r="N241" s="161"/>
      <c r="O241" s="161"/>
      <c r="P241" s="161"/>
      <c r="Q241" s="161"/>
      <c r="R241" s="161"/>
      <c r="S241" s="161"/>
      <c r="T241" s="162"/>
      <c r="U241" s="161"/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114</v>
      </c>
      <c r="AF241" s="151">
        <v>0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/>
      <c r="B242" s="158"/>
      <c r="C242" s="194" t="s">
        <v>378</v>
      </c>
      <c r="D242" s="163"/>
      <c r="E242" s="168"/>
      <c r="F242" s="171"/>
      <c r="G242" s="171"/>
      <c r="H242" s="171"/>
      <c r="I242" s="171"/>
      <c r="J242" s="171"/>
      <c r="K242" s="171"/>
      <c r="L242" s="171"/>
      <c r="M242" s="171"/>
      <c r="N242" s="161"/>
      <c r="O242" s="161"/>
      <c r="P242" s="161"/>
      <c r="Q242" s="161"/>
      <c r="R242" s="161"/>
      <c r="S242" s="161"/>
      <c r="T242" s="162"/>
      <c r="U242" s="16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114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/>
      <c r="B243" s="158"/>
      <c r="C243" s="194" t="s">
        <v>379</v>
      </c>
      <c r="D243" s="163"/>
      <c r="E243" s="168"/>
      <c r="F243" s="171"/>
      <c r="G243" s="171"/>
      <c r="H243" s="171"/>
      <c r="I243" s="171"/>
      <c r="J243" s="171"/>
      <c r="K243" s="171"/>
      <c r="L243" s="171"/>
      <c r="M243" s="171"/>
      <c r="N243" s="161"/>
      <c r="O243" s="161"/>
      <c r="P243" s="161"/>
      <c r="Q243" s="161"/>
      <c r="R243" s="161"/>
      <c r="S243" s="161"/>
      <c r="T243" s="162"/>
      <c r="U243" s="161"/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114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2"/>
      <c r="B244" s="158"/>
      <c r="C244" s="194" t="s">
        <v>380</v>
      </c>
      <c r="D244" s="163"/>
      <c r="E244" s="168">
        <v>0.9</v>
      </c>
      <c r="F244" s="171"/>
      <c r="G244" s="171"/>
      <c r="H244" s="171"/>
      <c r="I244" s="171"/>
      <c r="J244" s="171"/>
      <c r="K244" s="171"/>
      <c r="L244" s="171"/>
      <c r="M244" s="171"/>
      <c r="N244" s="161"/>
      <c r="O244" s="161"/>
      <c r="P244" s="161"/>
      <c r="Q244" s="161"/>
      <c r="R244" s="161"/>
      <c r="S244" s="161"/>
      <c r="T244" s="162"/>
      <c r="U244" s="161"/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114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x14ac:dyDescent="0.2">
      <c r="A245" s="153" t="s">
        <v>109</v>
      </c>
      <c r="B245" s="159" t="s">
        <v>78</v>
      </c>
      <c r="C245" s="195" t="s">
        <v>79</v>
      </c>
      <c r="D245" s="164"/>
      <c r="E245" s="169"/>
      <c r="F245" s="172"/>
      <c r="G245" s="172">
        <f>SUMIF(AE246:AE249,"&lt;&gt;NOR",G246:G249)</f>
        <v>0</v>
      </c>
      <c r="H245" s="172"/>
      <c r="I245" s="172">
        <f>SUM(I246:I249)</f>
        <v>0</v>
      </c>
      <c r="J245" s="172"/>
      <c r="K245" s="172">
        <f>SUM(K246:K249)</f>
        <v>0</v>
      </c>
      <c r="L245" s="172"/>
      <c r="M245" s="172">
        <f>SUM(M246:M249)</f>
        <v>0</v>
      </c>
      <c r="N245" s="165"/>
      <c r="O245" s="165">
        <f>SUM(O246:O249)</f>
        <v>0</v>
      </c>
      <c r="P245" s="165"/>
      <c r="Q245" s="165">
        <f>SUM(Q246:Q249)</f>
        <v>0</v>
      </c>
      <c r="R245" s="165"/>
      <c r="S245" s="165"/>
      <c r="T245" s="166"/>
      <c r="U245" s="165">
        <f>SUM(U246:U249)</f>
        <v>0</v>
      </c>
      <c r="AE245" t="s">
        <v>110</v>
      </c>
    </row>
    <row r="246" spans="1:60" ht="22.5" outlineLevel="1" x14ac:dyDescent="0.2">
      <c r="A246" s="152">
        <v>83</v>
      </c>
      <c r="B246" s="158" t="s">
        <v>381</v>
      </c>
      <c r="C246" s="193" t="s">
        <v>382</v>
      </c>
      <c r="D246" s="160" t="s">
        <v>285</v>
      </c>
      <c r="E246" s="167">
        <v>2</v>
      </c>
      <c r="F246" s="170"/>
      <c r="G246" s="171">
        <f>ROUND(E246*F246,2)</f>
        <v>0</v>
      </c>
      <c r="H246" s="170"/>
      <c r="I246" s="171">
        <f>ROUND(E246*H246,2)</f>
        <v>0</v>
      </c>
      <c r="J246" s="170"/>
      <c r="K246" s="171">
        <f>ROUND(E246*J246,2)</f>
        <v>0</v>
      </c>
      <c r="L246" s="171">
        <v>21</v>
      </c>
      <c r="M246" s="171">
        <f>G246*(1+L246/100)</f>
        <v>0</v>
      </c>
      <c r="N246" s="161">
        <v>0</v>
      </c>
      <c r="O246" s="161">
        <f>ROUND(E246*N246,5)</f>
        <v>0</v>
      </c>
      <c r="P246" s="161">
        <v>0</v>
      </c>
      <c r="Q246" s="161">
        <f>ROUND(E246*P246,5)</f>
        <v>0</v>
      </c>
      <c r="R246" s="161"/>
      <c r="S246" s="161"/>
      <c r="T246" s="162">
        <v>0</v>
      </c>
      <c r="U246" s="161">
        <f>ROUND(E246*T246,2)</f>
        <v>0</v>
      </c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112</v>
      </c>
      <c r="AF246" s="151"/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1" x14ac:dyDescent="0.2">
      <c r="A247" s="152">
        <v>84</v>
      </c>
      <c r="B247" s="158" t="s">
        <v>383</v>
      </c>
      <c r="C247" s="193" t="s">
        <v>384</v>
      </c>
      <c r="D247" s="160" t="s">
        <v>285</v>
      </c>
      <c r="E247" s="167">
        <v>1</v>
      </c>
      <c r="F247" s="170"/>
      <c r="G247" s="171">
        <f>ROUND(E247*F247,2)</f>
        <v>0</v>
      </c>
      <c r="H247" s="170"/>
      <c r="I247" s="171">
        <f>ROUND(E247*H247,2)</f>
        <v>0</v>
      </c>
      <c r="J247" s="170"/>
      <c r="K247" s="171">
        <f>ROUND(E247*J247,2)</f>
        <v>0</v>
      </c>
      <c r="L247" s="171">
        <v>21</v>
      </c>
      <c r="M247" s="171">
        <f>G247*(1+L247/100)</f>
        <v>0</v>
      </c>
      <c r="N247" s="161">
        <v>0</v>
      </c>
      <c r="O247" s="161">
        <f>ROUND(E247*N247,5)</f>
        <v>0</v>
      </c>
      <c r="P247" s="161">
        <v>0</v>
      </c>
      <c r="Q247" s="161">
        <f>ROUND(E247*P247,5)</f>
        <v>0</v>
      </c>
      <c r="R247" s="161"/>
      <c r="S247" s="161"/>
      <c r="T247" s="162">
        <v>0</v>
      </c>
      <c r="U247" s="161">
        <f>ROUND(E247*T247,2)</f>
        <v>0</v>
      </c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112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 x14ac:dyDescent="0.2">
      <c r="A248" s="152">
        <v>85</v>
      </c>
      <c r="B248" s="158" t="s">
        <v>385</v>
      </c>
      <c r="C248" s="193" t="s">
        <v>386</v>
      </c>
      <c r="D248" s="160" t="s">
        <v>285</v>
      </c>
      <c r="E248" s="167">
        <v>5</v>
      </c>
      <c r="F248" s="170"/>
      <c r="G248" s="171">
        <f>ROUND(E248*F248,2)</f>
        <v>0</v>
      </c>
      <c r="H248" s="170"/>
      <c r="I248" s="171">
        <f>ROUND(E248*H248,2)</f>
        <v>0</v>
      </c>
      <c r="J248" s="170"/>
      <c r="K248" s="171">
        <f>ROUND(E248*J248,2)</f>
        <v>0</v>
      </c>
      <c r="L248" s="171">
        <v>21</v>
      </c>
      <c r="M248" s="171">
        <f>G248*(1+L248/100)</f>
        <v>0</v>
      </c>
      <c r="N248" s="161">
        <v>0</v>
      </c>
      <c r="O248" s="161">
        <f>ROUND(E248*N248,5)</f>
        <v>0</v>
      </c>
      <c r="P248" s="161">
        <v>0</v>
      </c>
      <c r="Q248" s="161">
        <f>ROUND(E248*P248,5)</f>
        <v>0</v>
      </c>
      <c r="R248" s="161"/>
      <c r="S248" s="161"/>
      <c r="T248" s="162">
        <v>0</v>
      </c>
      <c r="U248" s="161">
        <f>ROUND(E248*T248,2)</f>
        <v>0</v>
      </c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112</v>
      </c>
      <c r="AF248" s="151"/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2.5" outlineLevel="1" x14ac:dyDescent="0.2">
      <c r="A249" s="152">
        <v>86</v>
      </c>
      <c r="B249" s="158" t="s">
        <v>387</v>
      </c>
      <c r="C249" s="193" t="s">
        <v>388</v>
      </c>
      <c r="D249" s="160" t="s">
        <v>285</v>
      </c>
      <c r="E249" s="167">
        <v>3</v>
      </c>
      <c r="F249" s="170"/>
      <c r="G249" s="171">
        <f>ROUND(E249*F249,2)</f>
        <v>0</v>
      </c>
      <c r="H249" s="170"/>
      <c r="I249" s="171">
        <f>ROUND(E249*H249,2)</f>
        <v>0</v>
      </c>
      <c r="J249" s="170"/>
      <c r="K249" s="171">
        <f>ROUND(E249*J249,2)</f>
        <v>0</v>
      </c>
      <c r="L249" s="171">
        <v>21</v>
      </c>
      <c r="M249" s="171">
        <f>G249*(1+L249/100)</f>
        <v>0</v>
      </c>
      <c r="N249" s="161">
        <v>0</v>
      </c>
      <c r="O249" s="161">
        <f>ROUND(E249*N249,5)</f>
        <v>0</v>
      </c>
      <c r="P249" s="161">
        <v>0</v>
      </c>
      <c r="Q249" s="161">
        <f>ROUND(E249*P249,5)</f>
        <v>0</v>
      </c>
      <c r="R249" s="161"/>
      <c r="S249" s="161"/>
      <c r="T249" s="162">
        <v>0</v>
      </c>
      <c r="U249" s="161">
        <f>ROUND(E249*T249,2)</f>
        <v>0</v>
      </c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112</v>
      </c>
      <c r="AF249" s="151"/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x14ac:dyDescent="0.2">
      <c r="A250" s="153" t="s">
        <v>109</v>
      </c>
      <c r="B250" s="159" t="s">
        <v>80</v>
      </c>
      <c r="C250" s="195" t="s">
        <v>81</v>
      </c>
      <c r="D250" s="164"/>
      <c r="E250" s="169"/>
      <c r="F250" s="172"/>
      <c r="G250" s="172">
        <f>SUMIF(AE251:AE251,"&lt;&gt;NOR",G251:G251)</f>
        <v>0</v>
      </c>
      <c r="H250" s="172"/>
      <c r="I250" s="172">
        <f>SUM(I251:I251)</f>
        <v>0</v>
      </c>
      <c r="J250" s="172"/>
      <c r="K250" s="172">
        <f>SUM(K251:K251)</f>
        <v>0</v>
      </c>
      <c r="L250" s="172"/>
      <c r="M250" s="172">
        <f>SUM(M251:M251)</f>
        <v>0</v>
      </c>
      <c r="N250" s="165"/>
      <c r="O250" s="165">
        <f>SUM(O251:O251)</f>
        <v>0</v>
      </c>
      <c r="P250" s="165"/>
      <c r="Q250" s="165">
        <f>SUM(Q251:Q251)</f>
        <v>0</v>
      </c>
      <c r="R250" s="165"/>
      <c r="S250" s="165"/>
      <c r="T250" s="166"/>
      <c r="U250" s="165">
        <f>SUM(U251:U251)</f>
        <v>0</v>
      </c>
      <c r="AE250" t="s">
        <v>110</v>
      </c>
    </row>
    <row r="251" spans="1:60" ht="22.5" outlineLevel="1" x14ac:dyDescent="0.2">
      <c r="A251" s="152">
        <v>87</v>
      </c>
      <c r="B251" s="158" t="s">
        <v>389</v>
      </c>
      <c r="C251" s="193" t="s">
        <v>390</v>
      </c>
      <c r="D251" s="160" t="s">
        <v>172</v>
      </c>
      <c r="E251" s="167">
        <v>1</v>
      </c>
      <c r="F251" s="170"/>
      <c r="G251" s="171">
        <f>ROUND(E251*F251,2)</f>
        <v>0</v>
      </c>
      <c r="H251" s="170"/>
      <c r="I251" s="171">
        <f>ROUND(E251*H251,2)</f>
        <v>0</v>
      </c>
      <c r="J251" s="170"/>
      <c r="K251" s="171">
        <f>ROUND(E251*J251,2)</f>
        <v>0</v>
      </c>
      <c r="L251" s="171">
        <v>21</v>
      </c>
      <c r="M251" s="171">
        <f>G251*(1+L251/100)</f>
        <v>0</v>
      </c>
      <c r="N251" s="161">
        <v>0</v>
      </c>
      <c r="O251" s="161">
        <f>ROUND(E251*N251,5)</f>
        <v>0</v>
      </c>
      <c r="P251" s="161">
        <v>0</v>
      </c>
      <c r="Q251" s="161">
        <f>ROUND(E251*P251,5)</f>
        <v>0</v>
      </c>
      <c r="R251" s="161"/>
      <c r="S251" s="161"/>
      <c r="T251" s="162">
        <v>0</v>
      </c>
      <c r="U251" s="161">
        <f>ROUND(E251*T251,2)</f>
        <v>0</v>
      </c>
      <c r="V251" s="151"/>
      <c r="W251" s="151"/>
      <c r="X251" s="151"/>
      <c r="Y251" s="151"/>
      <c r="Z251" s="151"/>
      <c r="AA251" s="151"/>
      <c r="AB251" s="151"/>
      <c r="AC251" s="151"/>
      <c r="AD251" s="151"/>
      <c r="AE251" s="151" t="s">
        <v>112</v>
      </c>
      <c r="AF251" s="151"/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x14ac:dyDescent="0.2">
      <c r="A252" s="153" t="s">
        <v>109</v>
      </c>
      <c r="B252" s="159" t="s">
        <v>82</v>
      </c>
      <c r="C252" s="195" t="s">
        <v>26</v>
      </c>
      <c r="D252" s="164"/>
      <c r="E252" s="169"/>
      <c r="F252" s="172"/>
      <c r="G252" s="172">
        <f>SUMIF(AE253:AE255,"&lt;&gt;NOR",G253:G255)</f>
        <v>0</v>
      </c>
      <c r="H252" s="172"/>
      <c r="I252" s="172">
        <f>SUM(I253:I255)</f>
        <v>0</v>
      </c>
      <c r="J252" s="172"/>
      <c r="K252" s="172">
        <f>SUM(K253:K255)</f>
        <v>0</v>
      </c>
      <c r="L252" s="172"/>
      <c r="M252" s="172">
        <f>SUM(M253:M255)</f>
        <v>0</v>
      </c>
      <c r="N252" s="165"/>
      <c r="O252" s="165">
        <f>SUM(O253:O255)</f>
        <v>0</v>
      </c>
      <c r="P252" s="165"/>
      <c r="Q252" s="165">
        <f>SUM(Q253:Q255)</f>
        <v>0</v>
      </c>
      <c r="R252" s="165"/>
      <c r="S252" s="165"/>
      <c r="T252" s="166"/>
      <c r="U252" s="165">
        <f>SUM(U253:U255)</f>
        <v>0</v>
      </c>
      <c r="AE252" t="s">
        <v>110</v>
      </c>
    </row>
    <row r="253" spans="1:60" outlineLevel="1" x14ac:dyDescent="0.2">
      <c r="A253" s="152">
        <v>88</v>
      </c>
      <c r="B253" s="158" t="s">
        <v>391</v>
      </c>
      <c r="C253" s="193" t="s">
        <v>392</v>
      </c>
      <c r="D253" s="160" t="s">
        <v>0</v>
      </c>
      <c r="E253" s="167">
        <v>1.5</v>
      </c>
      <c r="F253" s="170"/>
      <c r="G253" s="171">
        <f>ROUND(E253*F253,2)</f>
        <v>0</v>
      </c>
      <c r="H253" s="170"/>
      <c r="I253" s="171">
        <f>ROUND(E253*H253,2)</f>
        <v>0</v>
      </c>
      <c r="J253" s="170"/>
      <c r="K253" s="171">
        <f>ROUND(E253*J253,2)</f>
        <v>0</v>
      </c>
      <c r="L253" s="171">
        <v>21</v>
      </c>
      <c r="M253" s="171">
        <f>G253*(1+L253/100)</f>
        <v>0</v>
      </c>
      <c r="N253" s="161">
        <v>0</v>
      </c>
      <c r="O253" s="161">
        <f>ROUND(E253*N253,5)</f>
        <v>0</v>
      </c>
      <c r="P253" s="161">
        <v>0</v>
      </c>
      <c r="Q253" s="161">
        <f>ROUND(E253*P253,5)</f>
        <v>0</v>
      </c>
      <c r="R253" s="161"/>
      <c r="S253" s="161"/>
      <c r="T253" s="162">
        <v>0</v>
      </c>
      <c r="U253" s="161">
        <f>ROUND(E253*T253,2)</f>
        <v>0</v>
      </c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112</v>
      </c>
      <c r="AF253" s="151"/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2">
        <v>89</v>
      </c>
      <c r="B254" s="158" t="s">
        <v>393</v>
      </c>
      <c r="C254" s="193" t="s">
        <v>394</v>
      </c>
      <c r="D254" s="160" t="s">
        <v>0</v>
      </c>
      <c r="E254" s="167">
        <v>0.5</v>
      </c>
      <c r="F254" s="170"/>
      <c r="G254" s="171">
        <f>ROUND(E254*F254,2)</f>
        <v>0</v>
      </c>
      <c r="H254" s="170"/>
      <c r="I254" s="171">
        <f>ROUND(E254*H254,2)</f>
        <v>0</v>
      </c>
      <c r="J254" s="170"/>
      <c r="K254" s="171">
        <f>ROUND(E254*J254,2)</f>
        <v>0</v>
      </c>
      <c r="L254" s="171">
        <v>21</v>
      </c>
      <c r="M254" s="171">
        <f>G254*(1+L254/100)</f>
        <v>0</v>
      </c>
      <c r="N254" s="161">
        <v>0</v>
      </c>
      <c r="O254" s="161">
        <f>ROUND(E254*N254,5)</f>
        <v>0</v>
      </c>
      <c r="P254" s="161">
        <v>0</v>
      </c>
      <c r="Q254" s="161">
        <f>ROUND(E254*P254,5)</f>
        <v>0</v>
      </c>
      <c r="R254" s="161"/>
      <c r="S254" s="161"/>
      <c r="T254" s="162">
        <v>0</v>
      </c>
      <c r="U254" s="161">
        <f>ROUND(E254*T254,2)</f>
        <v>0</v>
      </c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112</v>
      </c>
      <c r="AF254" s="151"/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81">
        <v>90</v>
      </c>
      <c r="B255" s="182" t="s">
        <v>395</v>
      </c>
      <c r="C255" s="196" t="s">
        <v>396</v>
      </c>
      <c r="D255" s="183" t="s">
        <v>0</v>
      </c>
      <c r="E255" s="184">
        <v>0.5</v>
      </c>
      <c r="F255" s="185"/>
      <c r="G255" s="186">
        <f>ROUND(E255*F255,2)</f>
        <v>0</v>
      </c>
      <c r="H255" s="185"/>
      <c r="I255" s="186">
        <f>ROUND(E255*H255,2)</f>
        <v>0</v>
      </c>
      <c r="J255" s="185"/>
      <c r="K255" s="186">
        <f>ROUND(E255*J255,2)</f>
        <v>0</v>
      </c>
      <c r="L255" s="186">
        <v>21</v>
      </c>
      <c r="M255" s="186">
        <f>G255*(1+L255/100)</f>
        <v>0</v>
      </c>
      <c r="N255" s="187">
        <v>0</v>
      </c>
      <c r="O255" s="187">
        <f>ROUND(E255*N255,5)</f>
        <v>0</v>
      </c>
      <c r="P255" s="187">
        <v>0</v>
      </c>
      <c r="Q255" s="187">
        <f>ROUND(E255*P255,5)</f>
        <v>0</v>
      </c>
      <c r="R255" s="187"/>
      <c r="S255" s="187"/>
      <c r="T255" s="188">
        <v>0</v>
      </c>
      <c r="U255" s="187">
        <f>ROUND(E255*T255,2)</f>
        <v>0</v>
      </c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112</v>
      </c>
      <c r="AF255" s="151"/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x14ac:dyDescent="0.2">
      <c r="A256" s="6"/>
      <c r="B256" s="7" t="s">
        <v>397</v>
      </c>
      <c r="C256" s="197" t="s">
        <v>397</v>
      </c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AC256">
        <v>15</v>
      </c>
      <c r="AD256">
        <v>21</v>
      </c>
    </row>
    <row r="257" spans="1:31" x14ac:dyDescent="0.2">
      <c r="A257" s="189"/>
      <c r="B257" s="190" t="s">
        <v>401</v>
      </c>
      <c r="C257" s="198" t="s">
        <v>397</v>
      </c>
      <c r="D257" s="191"/>
      <c r="E257" s="191"/>
      <c r="F257" s="191"/>
      <c r="G257" s="192">
        <f>G8+G44+G62+G66+G73+G100+G156+G166+G170+G210+G214+G227+G239+G245+G250+G252</f>
        <v>0</v>
      </c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AC257">
        <f>SUMIF(L7:L255,AC256,G7:G255)</f>
        <v>0</v>
      </c>
      <c r="AD257">
        <f>SUMIF(L7:L255,AD256,G7:G255)</f>
        <v>0</v>
      </c>
      <c r="AE257" t="s">
        <v>398</v>
      </c>
    </row>
    <row r="258" spans="1:31" x14ac:dyDescent="0.2">
      <c r="A258" s="6"/>
      <c r="B258" s="7" t="s">
        <v>397</v>
      </c>
      <c r="C258" s="197" t="s">
        <v>397</v>
      </c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31" x14ac:dyDescent="0.2">
      <c r="A259" s="6"/>
      <c r="B259" s="7" t="s">
        <v>397</v>
      </c>
      <c r="C259" s="197" t="s">
        <v>397</v>
      </c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 x14ac:dyDescent="0.2">
      <c r="A260" s="277" t="s">
        <v>402</v>
      </c>
      <c r="B260" s="277"/>
      <c r="C260" s="278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</row>
    <row r="261" spans="1:31" x14ac:dyDescent="0.2">
      <c r="A261" s="258"/>
      <c r="B261" s="259"/>
      <c r="C261" s="260"/>
      <c r="D261" s="259"/>
      <c r="E261" s="259"/>
      <c r="F261" s="259"/>
      <c r="G261" s="261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AE261" t="s">
        <v>399</v>
      </c>
    </row>
    <row r="262" spans="1:31" x14ac:dyDescent="0.2">
      <c r="A262" s="262"/>
      <c r="B262" s="263"/>
      <c r="C262" s="264"/>
      <c r="D262" s="263"/>
      <c r="E262" s="263"/>
      <c r="F262" s="263"/>
      <c r="G262" s="26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</row>
    <row r="263" spans="1:31" x14ac:dyDescent="0.2">
      <c r="A263" s="262"/>
      <c r="B263" s="263"/>
      <c r="C263" s="264"/>
      <c r="D263" s="263"/>
      <c r="E263" s="263"/>
      <c r="F263" s="263"/>
      <c r="G263" s="26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</row>
    <row r="264" spans="1:31" x14ac:dyDescent="0.2">
      <c r="A264" s="262"/>
      <c r="B264" s="263"/>
      <c r="C264" s="264"/>
      <c r="D264" s="263"/>
      <c r="E264" s="263"/>
      <c r="F264" s="263"/>
      <c r="G264" s="26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</row>
    <row r="265" spans="1:31" x14ac:dyDescent="0.2">
      <c r="A265" s="266"/>
      <c r="B265" s="267"/>
      <c r="C265" s="268"/>
      <c r="D265" s="267"/>
      <c r="E265" s="267"/>
      <c r="F265" s="267"/>
      <c r="G265" s="269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31" x14ac:dyDescent="0.2">
      <c r="A266" s="6"/>
      <c r="B266" s="7" t="s">
        <v>397</v>
      </c>
      <c r="C266" s="197" t="s">
        <v>397</v>
      </c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31" x14ac:dyDescent="0.2">
      <c r="C267" s="199"/>
      <c r="AE267" t="s">
        <v>400</v>
      </c>
    </row>
  </sheetData>
  <mergeCells count="6">
    <mergeCell ref="A261:G265"/>
    <mergeCell ref="A1:G1"/>
    <mergeCell ref="C2:G2"/>
    <mergeCell ref="C3:G3"/>
    <mergeCell ref="C4:G4"/>
    <mergeCell ref="A260:C260"/>
  </mergeCells>
  <pageMargins left="0.59055118110236204" right="0.39370078740157499" top="0.78740157499999996" bottom="0.78740157499999996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admin</cp:lastModifiedBy>
  <cp:lastPrinted>2019-06-13T11:52:45Z</cp:lastPrinted>
  <dcterms:created xsi:type="dcterms:W3CDTF">2009-04-08T07:15:50Z</dcterms:created>
  <dcterms:modified xsi:type="dcterms:W3CDTF">2019-06-13T12:00:20Z</dcterms:modified>
</cp:coreProperties>
</file>